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4" activeTab="11"/>
  </bookViews>
  <sheets>
    <sheet name="Січень 2023" sheetId="1" r:id="rId1"/>
    <sheet name="Лютий 2023" sheetId="2" r:id="rId2"/>
    <sheet name="Березень 2023" sheetId="3" r:id="rId3"/>
    <sheet name="Квітень 2023" sheetId="4" r:id="rId4"/>
    <sheet name="Травень 2023" sheetId="5" r:id="rId5"/>
    <sheet name="Червень 2023" sheetId="6" r:id="rId6"/>
    <sheet name="Липень 2023" sheetId="7" r:id="rId7"/>
    <sheet name="Серпень 2023" sheetId="8" r:id="rId8"/>
    <sheet name="Вересень 2023" sheetId="9" r:id="rId9"/>
    <sheet name="Жовтень 2023" sheetId="10" r:id="rId10"/>
    <sheet name="Листопад 2023" sheetId="11" r:id="rId11"/>
    <sheet name="Грудень 2023" sheetId="12" r:id="rId12"/>
  </sheets>
  <definedNames>
    <definedName name="_xlnm.Print_Area" localSheetId="2">'Березень 2023'!$A$1:$S$54</definedName>
    <definedName name="_xlnm.Print_Area" localSheetId="8">'Вересень 2023'!$A$1:$V$57</definedName>
    <definedName name="_xlnm.Print_Area" localSheetId="11">'Грудень 2023'!$A$1:$Q$11</definedName>
    <definedName name="_xlnm.Print_Area" localSheetId="9">'Жовтень 2023'!$A$1:$V$56</definedName>
    <definedName name="_xlnm.Print_Area" localSheetId="3">'Квітень 2023'!$A$1:$S$54</definedName>
    <definedName name="_xlnm.Print_Area" localSheetId="6">'Липень 2023'!$A$1:$S$59</definedName>
    <definedName name="_xlnm.Print_Area" localSheetId="10">'Листопад 2023'!$A$1:$V$57</definedName>
    <definedName name="_xlnm.Print_Area" localSheetId="1">'Лютий 2023'!$A$1:$S$53</definedName>
    <definedName name="_xlnm.Print_Area" localSheetId="7">'Серпень 2023'!$A$1:$S$57</definedName>
    <definedName name="_xlnm.Print_Area" localSheetId="0">'Січень 2023'!$A$1:$S$53</definedName>
    <definedName name="_xlnm.Print_Area" localSheetId="4">'Травень 2023'!$A$1:$S$58</definedName>
    <definedName name="_xlnm.Print_Area" localSheetId="5">'Червень 2023'!$A$1:$S$57</definedName>
  </definedNames>
  <calcPr calcId="162913"/>
</workbook>
</file>

<file path=xl/calcChain.xml><?xml version="1.0" encoding="utf-8"?>
<calcChain xmlns="http://schemas.openxmlformats.org/spreadsheetml/2006/main">
  <c r="Q8" i="12" l="1"/>
  <c r="O8" i="12"/>
  <c r="N8" i="12"/>
  <c r="K8" i="12"/>
  <c r="H8" i="12"/>
  <c r="G8" i="12"/>
  <c r="F8" i="12"/>
  <c r="Q9" i="12"/>
  <c r="P9" i="12"/>
  <c r="K9" i="12"/>
  <c r="H9" i="12"/>
  <c r="G9" i="12"/>
  <c r="F9" i="12"/>
  <c r="U55" i="9" l="1"/>
  <c r="S55" i="6"/>
  <c r="T55" i="11" l="1"/>
  <c r="K55" i="11"/>
  <c r="U55" i="11"/>
  <c r="S55" i="11"/>
  <c r="R55" i="11"/>
  <c r="Q55" i="11"/>
  <c r="P55" i="11"/>
  <c r="O55" i="11"/>
  <c r="M55" i="11"/>
  <c r="L55" i="11"/>
  <c r="I55" i="11"/>
  <c r="H55" i="11"/>
  <c r="G55" i="11"/>
  <c r="F55" i="11"/>
  <c r="U55" i="10" l="1"/>
  <c r="T55" i="10"/>
  <c r="S55" i="10"/>
  <c r="R55" i="10"/>
  <c r="Q55" i="10"/>
  <c r="P55" i="10"/>
  <c r="O55" i="10"/>
  <c r="M55" i="10"/>
  <c r="L55" i="10"/>
  <c r="K55" i="10"/>
  <c r="I55" i="10"/>
  <c r="H55" i="10"/>
  <c r="G55" i="10"/>
  <c r="F55" i="10"/>
  <c r="T55" i="9" l="1"/>
  <c r="S55" i="9"/>
  <c r="R55" i="9"/>
  <c r="Q55" i="9"/>
  <c r="P55" i="9"/>
  <c r="O55" i="9"/>
  <c r="M55" i="9"/>
  <c r="L55" i="9"/>
  <c r="K55" i="9"/>
  <c r="I55" i="9"/>
  <c r="H55" i="9"/>
  <c r="G55" i="9"/>
  <c r="F55" i="9"/>
  <c r="R55" i="8" l="1"/>
  <c r="P55" i="8"/>
  <c r="O55" i="8"/>
  <c r="M55" i="8"/>
  <c r="L55" i="8"/>
  <c r="J55" i="8"/>
  <c r="I55" i="8"/>
  <c r="H55" i="8"/>
  <c r="F55" i="8"/>
  <c r="E55" i="8"/>
  <c r="D55" i="8"/>
  <c r="C55" i="8"/>
  <c r="R57" i="7"/>
  <c r="Q57" i="7"/>
  <c r="P57" i="7"/>
  <c r="M57" i="7"/>
  <c r="L57" i="7"/>
  <c r="J57" i="7"/>
  <c r="I57" i="7"/>
  <c r="H57" i="7"/>
  <c r="F57" i="7"/>
  <c r="E57" i="7"/>
  <c r="D57" i="7"/>
  <c r="C57" i="7"/>
  <c r="R55" i="6"/>
  <c r="Q55" i="6"/>
  <c r="P55" i="6"/>
  <c r="L55" i="6"/>
  <c r="J55" i="6"/>
  <c r="I55" i="6"/>
  <c r="H55" i="6"/>
  <c r="F55" i="6"/>
  <c r="E55" i="6"/>
  <c r="D55" i="6"/>
  <c r="C55" i="6"/>
  <c r="S56" i="5"/>
  <c r="R56" i="5"/>
  <c r="P56" i="5"/>
  <c r="O56" i="5"/>
  <c r="M56" i="5"/>
  <c r="L56" i="5"/>
  <c r="J56" i="5"/>
  <c r="I56" i="5"/>
  <c r="H56" i="5"/>
  <c r="F56" i="5"/>
  <c r="E56" i="5"/>
  <c r="D56" i="5"/>
  <c r="C56" i="5"/>
  <c r="S52" i="4"/>
  <c r="R52" i="4"/>
  <c r="P52" i="4"/>
  <c r="O52" i="4"/>
  <c r="M52" i="4"/>
  <c r="L52" i="4"/>
  <c r="J52" i="4"/>
  <c r="I52" i="4"/>
  <c r="H52" i="4"/>
  <c r="F52" i="4"/>
  <c r="E52" i="4"/>
  <c r="D52" i="4"/>
  <c r="C52" i="4"/>
  <c r="S52" i="3"/>
  <c r="R52" i="3"/>
  <c r="Q52" i="3"/>
  <c r="P52" i="3"/>
  <c r="O52" i="3"/>
  <c r="N52" i="3"/>
  <c r="M52" i="3"/>
  <c r="L52" i="3"/>
  <c r="J52" i="3"/>
  <c r="I52" i="3"/>
  <c r="H52" i="3"/>
  <c r="F52" i="3"/>
  <c r="E52" i="3"/>
  <c r="D52" i="3"/>
  <c r="C52" i="3"/>
  <c r="Q51" i="2"/>
  <c r="L51" i="2"/>
  <c r="J51" i="2"/>
  <c r="I51" i="2"/>
  <c r="H51" i="2"/>
  <c r="F51" i="2"/>
  <c r="E51" i="2"/>
  <c r="D51" i="2"/>
  <c r="C51" i="2"/>
  <c r="C51" i="1"/>
  <c r="D51" i="1"/>
  <c r="E51" i="1"/>
  <c r="F51" i="1"/>
  <c r="H51" i="1"/>
  <c r="I51" i="1"/>
  <c r="J51" i="1"/>
  <c r="L51" i="1"/>
  <c r="O51" i="1"/>
  <c r="P51" i="1"/>
  <c r="R51" i="1"/>
  <c r="S51" i="1"/>
  <c r="O51" i="2"/>
  <c r="R51" i="2"/>
  <c r="S51" i="2"/>
</calcChain>
</file>

<file path=xl/sharedStrings.xml><?xml version="1.0" encoding="utf-8"?>
<sst xmlns="http://schemas.openxmlformats.org/spreadsheetml/2006/main" count="1342" uniqueCount="98">
  <si>
    <t>Назва посади</t>
  </si>
  <si>
    <t>основна заробітна плата</t>
  </si>
  <si>
    <t>стимулюючі виплати</t>
  </si>
  <si>
    <t xml:space="preserve">матеріальні допомоги </t>
  </si>
  <si>
    <t>лікарняні</t>
  </si>
  <si>
    <t>відпускні</t>
  </si>
  <si>
    <t>інші виплати</t>
  </si>
  <si>
    <t>Всього</t>
  </si>
  <si>
    <t>разом</t>
  </si>
  <si>
    <t>посадовий оклад</t>
  </si>
  <si>
    <t>надбавка за ранг</t>
  </si>
  <si>
    <t>вислуга років</t>
  </si>
  <si>
    <t>інтенсивність праці</t>
  </si>
  <si>
    <t>виконання особливо важливої роботи</t>
  </si>
  <si>
    <t>доступ до державної таємниці</t>
  </si>
  <si>
    <t>премія</t>
  </si>
  <si>
    <t>грошова допомога</t>
  </si>
  <si>
    <t>вирішення соціально побутових питань</t>
  </si>
  <si>
    <t>надбавка за вислугу</t>
  </si>
  <si>
    <t>% надбавки</t>
  </si>
  <si>
    <t>Директор</t>
  </si>
  <si>
    <t>Заступник директора</t>
  </si>
  <si>
    <t>Начальник управління</t>
  </si>
  <si>
    <t>Заступник начальника управління</t>
  </si>
  <si>
    <t xml:space="preserve">Начальник відділу </t>
  </si>
  <si>
    <t>Начальник відділу</t>
  </si>
  <si>
    <t>Заступник начальника відділу</t>
  </si>
  <si>
    <t>Головний спеціаліст</t>
  </si>
  <si>
    <t>РАЗОМ</t>
  </si>
  <si>
    <t>Нарахована заробітна плата</t>
  </si>
  <si>
    <t>Виплачена заробітна плата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</si>
  <si>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січень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</si>
  <si>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лютий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</si>
  <si>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березень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</si>
  <si>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квітень 2023 року</t>
  </si>
  <si>
    <t>Виплачена з-аробітна плата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</si>
  <si>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травень 2023 року</t>
  </si>
  <si>
    <t>грн</t>
  </si>
  <si>
    <t>група оплати праці</t>
  </si>
  <si>
    <t xml:space="preserve">ПІБ </t>
  </si>
  <si>
    <t xml:space="preserve">кількість відпрацьованих місяців (днів) </t>
  </si>
  <si>
    <t>Світлий Р.В.</t>
  </si>
  <si>
    <t>Бученко М.В.</t>
  </si>
  <si>
    <t>Назаренко С.П.</t>
  </si>
  <si>
    <t>Ріяко Л.М.</t>
  </si>
  <si>
    <t>Довганчин Г.С.</t>
  </si>
  <si>
    <t>Гузенко Т.М.</t>
  </si>
  <si>
    <t>Рудий Ю.Ф.</t>
  </si>
  <si>
    <t>Дорогій С.М.</t>
  </si>
  <si>
    <t>Вдовиченко Т.М.</t>
  </si>
  <si>
    <t>Бєлявська Н.Л.</t>
  </si>
  <si>
    <t>Богатир М.М.</t>
  </si>
  <si>
    <t>Зінченко Л.Ф.</t>
  </si>
  <si>
    <t>Дяковська М.О.</t>
  </si>
  <si>
    <t>Савченюк М.М.</t>
  </si>
  <si>
    <t>Потійчук О.М.</t>
  </si>
  <si>
    <t>Ткаченко Т.М.</t>
  </si>
  <si>
    <t>Хандога Н.В.</t>
  </si>
  <si>
    <t>Гаращук В.О.</t>
  </si>
  <si>
    <t>Мірошниченко І.Л.</t>
  </si>
  <si>
    <t>Олексієнко О.П.</t>
  </si>
  <si>
    <t>Гнатюк Ж.Д.</t>
  </si>
  <si>
    <t>Комарова Н.В.</t>
  </si>
  <si>
    <t>Мальцев В.О.</t>
  </si>
  <si>
    <t>Шумара Л.М.</t>
  </si>
  <si>
    <t>Самойленко Т.М.</t>
  </si>
  <si>
    <t>Дем'яненко О. М.</t>
  </si>
  <si>
    <t>Кузьмінська Н. Б.</t>
  </si>
  <si>
    <t>Підгорна Т.В.</t>
  </si>
  <si>
    <t>Матвійчук О.І.</t>
  </si>
  <si>
    <t>Афанасьєва Т.А.</t>
  </si>
  <si>
    <t>Бойко І.А.</t>
  </si>
  <si>
    <t>Бондаренко Ю.С.</t>
  </si>
  <si>
    <t>Ященко М. Ю.</t>
  </si>
  <si>
    <t>Горбаченко В.В.</t>
  </si>
  <si>
    <t>Губіна А.В.</t>
  </si>
  <si>
    <t>Опарко О.М.</t>
  </si>
  <si>
    <t>Огнева Я.І.</t>
  </si>
  <si>
    <t>Галета М.Г.</t>
  </si>
  <si>
    <t>Мельник Л.В.</t>
  </si>
  <si>
    <t>Нестерова К.Ю.</t>
  </si>
  <si>
    <t>Нараховата заробітна плата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</si>
  <si>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червень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</si>
  <si>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липень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</si>
  <si>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серпень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</si>
  <si>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вересень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</si>
  <si>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жовтень 2023 року</t>
  </si>
  <si>
    <t>Інформація про нараховану та виплачену заробітну плату працівників Департаменту соціальної політики виконавчого органу Київської міської ради (Київської міської державної адміністрації) за листопад 2023 року</t>
  </si>
  <si>
    <t>Нрахована заробітна плата</t>
  </si>
  <si>
    <t>Довганчин Г. С.</t>
  </si>
  <si>
    <t>Соя В.В.</t>
  </si>
  <si>
    <t>Гуменна О.М.</t>
  </si>
  <si>
    <t>Нагорна Ю.М.</t>
  </si>
  <si>
    <t>Силенко В.Л.</t>
  </si>
  <si>
    <t>інші виплати (індексація)</t>
  </si>
  <si>
    <t xml:space="preserve">Фактично нарахована заробітна плата за січень - грудень 2025 року директору Департаменту соціальної та ветеранської політики виконавчого органу Київської міської ради (Київської міської державної адміністрації) </t>
  </si>
  <si>
    <t>Директор (з 01.01.2025 по 02.06.2025)</t>
  </si>
  <si>
    <t>Директор (з 26.08.2025 по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</si>
</sst>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Fill="1"/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3" fontId="1" fillId="0" borderId="2" xfId="0" applyNumberFormat="1" applyFont="1" applyFill="1" applyBorder="1" applyAlignment="1"/>
    <xf numFmtId="4" fontId="3" fillId="0" borderId="2" xfId="0" applyNumberFormat="1" applyFont="1" applyFill="1" applyBorder="1" applyAlignment="1"/>
    <xf numFmtId="4" fontId="1" fillId="0" borderId="4" xfId="0" applyNumberFormat="1" applyFont="1" applyFill="1" applyBorder="1" applyAlignment="1"/>
    <xf numFmtId="4" fontId="4" fillId="0" borderId="2" xfId="0" applyNumberFormat="1" applyFont="1" applyFill="1" applyBorder="1" applyAlignment="1"/>
    <xf numFmtId="4" fontId="6" fillId="0" borderId="0" xfId="0" applyNumberFormat="1" applyFont="1" applyFill="1"/>
    <xf numFmtId="3" fontId="1" fillId="0" borderId="2" xfId="0" applyNumberFormat="1" applyFont="1" applyFill="1" applyBorder="1" applyAlignment="1">
      <alignment horizontal="right"/>
    </xf>
    <xf numFmtId="4" fontId="1" fillId="0" borderId="2" xfId="0" applyNumberFormat="1" applyFont="1" applyFill="1" applyBorder="1"/>
    <xf numFmtId="4" fontId="1" fillId="0" borderId="2" xfId="0" applyNumberFormat="1" applyFont="1" applyFill="1" applyBorder="1" applyAlignment="1">
      <alignment horizontal="right"/>
    </xf>
    <xf numFmtId="4" fontId="7" fillId="0" borderId="0" xfId="0" applyNumberFormat="1" applyFont="1" applyFill="1"/>
    <xf numFmtId="4" fontId="7" fillId="0" borderId="2" xfId="0" applyNumberFormat="1" applyFont="1" applyFill="1" applyBorder="1"/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2" fillId="0" borderId="2" xfId="0" applyFont="1" applyFill="1" applyBorder="1" applyAlignment="1"/>
    <xf numFmtId="0" fontId="1" fillId="0" borderId="4" xfId="0" applyFont="1" applyFill="1" applyBorder="1" applyAlignment="1"/>
    <xf numFmtId="0" fontId="4" fillId="0" borderId="2" xfId="0" applyFont="1" applyFill="1" applyBorder="1" applyAlignment="1"/>
    <xf numFmtId="0" fontId="3" fillId="0" borderId="2" xfId="0" applyFont="1" applyFill="1" applyBorder="1" applyAlignment="1"/>
    <xf numFmtId="0" fontId="6" fillId="0" borderId="0" xfId="0" applyFont="1" applyFill="1"/>
    <xf numFmtId="0" fontId="7" fillId="0" borderId="0" xfId="0" applyFont="1" applyFill="1"/>
    <xf numFmtId="0" fontId="1" fillId="0" borderId="2" xfId="0" applyFont="1" applyFill="1" applyBorder="1"/>
    <xf numFmtId="0" fontId="0" fillId="0" borderId="0" xfId="0" applyFont="1" applyFill="1"/>
    <xf numFmtId="0" fontId="8" fillId="0" borderId="0" xfId="0" applyFont="1" applyFill="1"/>
    <xf numFmtId="4" fontId="0" fillId="0" borderId="2" xfId="0" applyNumberFormat="1" applyFill="1" applyBorder="1"/>
    <xf numFmtId="4" fontId="5" fillId="0" borderId="2" xfId="0" applyNumberFormat="1" applyFont="1" applyFill="1" applyBorder="1"/>
    <xf numFmtId="4" fontId="3" fillId="0" borderId="2" xfId="0" applyNumberFormat="1" applyFont="1" applyFill="1" applyBorder="1"/>
    <xf numFmtId="4" fontId="0" fillId="0" borderId="0" xfId="0" applyNumberFormat="1" applyFill="1" applyBorder="1"/>
    <xf numFmtId="4" fontId="2" fillId="0" borderId="0" xfId="0" applyNumberFormat="1" applyFont="1" applyFill="1"/>
    <xf numFmtId="4" fontId="11" fillId="0" borderId="0" xfId="0" applyNumberFormat="1" applyFont="1" applyFill="1" applyAlignment="1">
      <alignment wrapText="1"/>
    </xf>
    <xf numFmtId="0" fontId="10" fillId="0" borderId="0" xfId="0" applyFont="1" applyFill="1" applyAlignment="1"/>
    <xf numFmtId="0" fontId="12" fillId="0" borderId="0" xfId="0" applyFont="1" applyFill="1"/>
    <xf numFmtId="4" fontId="7" fillId="0" borderId="0" xfId="0" applyNumberFormat="1" applyFont="1" applyFill="1" applyBorder="1"/>
    <xf numFmtId="0" fontId="0" fillId="0" borderId="0" xfId="0" applyFill="1" applyBorder="1"/>
    <xf numFmtId="0" fontId="12" fillId="0" borderId="0" xfId="0" applyFont="1" applyFill="1" applyBorder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2" fillId="0" borderId="0" xfId="0" applyFont="1" applyFill="1"/>
    <xf numFmtId="4" fontId="2" fillId="0" borderId="2" xfId="0" applyNumberFormat="1" applyFont="1" applyFill="1" applyBorder="1"/>
    <xf numFmtId="0" fontId="2" fillId="0" borderId="2" xfId="0" applyFont="1" applyFill="1" applyBorder="1"/>
    <xf numFmtId="4" fontId="1" fillId="0" borderId="0" xfId="0" applyNumberFormat="1" applyFont="1" applyFill="1"/>
    <xf numFmtId="0" fontId="2" fillId="0" borderId="0" xfId="0" applyFont="1" applyFill="1" applyBorder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12" fillId="0" borderId="0" xfId="0" applyFont="1" applyFill="1" applyBorder="1" applyAlignment="1"/>
    <xf numFmtId="0" fontId="13" fillId="0" borderId="0" xfId="0" applyFont="1" applyFill="1"/>
    <xf numFmtId="4" fontId="6" fillId="0" borderId="0" xfId="0" applyNumberFormat="1" applyFont="1" applyFill="1" applyAlignment="1"/>
    <xf numFmtId="4" fontId="11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1" fillId="0" borderId="3" xfId="0" applyFont="1" applyFill="1" applyBorder="1" applyAlignment="1"/>
    <xf numFmtId="0" fontId="2" fillId="0" borderId="3" xfId="0" applyFont="1" applyFill="1" applyBorder="1" applyAlignment="1"/>
    <xf numFmtId="0" fontId="1" fillId="0" borderId="2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4" fontId="5" fillId="0" borderId="0" xfId="0" applyNumberFormat="1" applyFont="1" applyFill="1"/>
    <xf numFmtId="4" fontId="2" fillId="0" borderId="3" xfId="0" applyNumberFormat="1" applyFont="1" applyFill="1" applyBorder="1" applyAlignment="1"/>
    <xf numFmtId="4" fontId="11" fillId="0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68"/>
  <sheetViews>
    <sheetView view="pageBreakPreview" zoomScale="70" zoomScaleNormal="90" zoomScaleSheetLayoutView="70" workbookViewId="0">
      <selection activeCell="J56" sqref="J56"/>
    </sheetView>
  </sheetViews>
  <sheetFormatPr defaultRowHeight="15" x14ac:dyDescent="0.25"/>
  <cols>
    <col min="1" max="1" width="34.85546875" style="1" customWidth="1"/>
    <col min="2" max="2" width="21.7109375" style="1" customWidth="1"/>
    <col min="3" max="3" width="13.5703125" style="1" customWidth="1"/>
    <col min="4" max="4" width="15.5703125" style="1" customWidth="1"/>
    <col min="5" max="5" width="13.28515625" style="1" customWidth="1"/>
    <col min="6" max="6" width="13.5703125" style="1" customWidth="1"/>
    <col min="7" max="7" width="10" style="1" customWidth="1"/>
    <col min="8" max="8" width="16" style="1" customWidth="1"/>
    <col min="9" max="9" width="13.85546875" style="1" customWidth="1"/>
    <col min="10" max="10" width="12.85546875" style="1" customWidth="1"/>
    <col min="11" max="11" width="11" style="1" customWidth="1"/>
    <col min="12" max="12" width="13.5703125" style="1" customWidth="1"/>
    <col min="13" max="13" width="14.5703125" style="1" customWidth="1"/>
    <col min="14" max="14" width="12.42578125" style="1" customWidth="1"/>
    <col min="15" max="15" width="11.42578125" style="1" customWidth="1"/>
    <col min="16" max="16" width="13.140625" style="1" customWidth="1"/>
    <col min="17" max="17" width="12.28515625" style="1" customWidth="1"/>
    <col min="18" max="18" width="17.28515625" style="1" customWidth="1"/>
    <col min="19" max="19" width="17.28515625" style="27" customWidth="1"/>
    <col min="20" max="16384" width="9.140625" style="1"/>
  </cols>
  <sheetData>
    <row r="1" spans="1:28" ht="10.5" customHeight="1" x14ac:dyDescent="0.25">
      <c r="S1" s="30"/>
    </row>
    <row r="2" spans="1:28" ht="17.25" customHeight="1" x14ac:dyDescent="0.3">
      <c r="D2" s="67" t="s">
        <v>31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32"/>
      <c r="R2" s="32"/>
      <c r="S2" s="32"/>
      <c r="T2" s="32"/>
      <c r="U2" s="32"/>
      <c r="V2" s="32"/>
      <c r="W2" s="32"/>
      <c r="X2" s="32"/>
      <c r="Y2" s="32"/>
    </row>
    <row r="3" spans="1:28" ht="27" customHeight="1" x14ac:dyDescent="0.3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2"/>
      <c r="R3" s="32"/>
      <c r="S3" s="56"/>
      <c r="T3" s="32"/>
      <c r="U3" s="32"/>
      <c r="V3" s="32"/>
      <c r="W3" s="32"/>
      <c r="X3" s="32"/>
      <c r="Y3" s="32"/>
    </row>
    <row r="4" spans="1:28" ht="15.75" x14ac:dyDescent="0.25">
      <c r="S4" s="57" t="s">
        <v>37</v>
      </c>
    </row>
    <row r="5" spans="1:28" ht="67.5" customHeight="1" x14ac:dyDescent="0.25">
      <c r="A5" s="69" t="s">
        <v>0</v>
      </c>
      <c r="B5" s="45"/>
      <c r="C5" s="2" t="s">
        <v>1</v>
      </c>
      <c r="D5" s="2"/>
      <c r="E5" s="2"/>
      <c r="F5" s="2"/>
      <c r="G5" s="2"/>
      <c r="H5" s="2" t="s">
        <v>2</v>
      </c>
      <c r="I5" s="2"/>
      <c r="J5" s="2"/>
      <c r="K5" s="2"/>
      <c r="L5" s="2"/>
      <c r="M5" s="2" t="s">
        <v>3</v>
      </c>
      <c r="N5" s="2"/>
      <c r="O5" s="69" t="s">
        <v>4</v>
      </c>
      <c r="P5" s="69" t="s">
        <v>5</v>
      </c>
      <c r="Q5" s="69" t="s">
        <v>6</v>
      </c>
      <c r="R5" s="72" t="s">
        <v>29</v>
      </c>
      <c r="S5" s="72" t="s">
        <v>30</v>
      </c>
    </row>
    <row r="6" spans="1:28" ht="36.75" customHeight="1" x14ac:dyDescent="0.25">
      <c r="A6" s="70"/>
      <c r="B6" s="46"/>
      <c r="C6" s="69" t="s">
        <v>8</v>
      </c>
      <c r="D6" s="69" t="s">
        <v>9</v>
      </c>
      <c r="E6" s="69" t="s">
        <v>10</v>
      </c>
      <c r="F6" s="2" t="s">
        <v>11</v>
      </c>
      <c r="G6" s="2"/>
      <c r="H6" s="69" t="s">
        <v>8</v>
      </c>
      <c r="I6" s="69" t="s">
        <v>12</v>
      </c>
      <c r="J6" s="69" t="s">
        <v>13</v>
      </c>
      <c r="K6" s="69" t="s">
        <v>14</v>
      </c>
      <c r="L6" s="69" t="s">
        <v>15</v>
      </c>
      <c r="M6" s="69" t="s">
        <v>16</v>
      </c>
      <c r="N6" s="69" t="s">
        <v>17</v>
      </c>
      <c r="O6" s="70"/>
      <c r="P6" s="70"/>
      <c r="Q6" s="70"/>
      <c r="R6" s="72"/>
      <c r="S6" s="72"/>
    </row>
    <row r="7" spans="1:28" ht="56.25" customHeight="1" x14ac:dyDescent="0.25">
      <c r="A7" s="71"/>
      <c r="B7" s="47"/>
      <c r="C7" s="71"/>
      <c r="D7" s="71"/>
      <c r="E7" s="71"/>
      <c r="F7" s="2" t="s">
        <v>18</v>
      </c>
      <c r="G7" s="2" t="s">
        <v>19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2"/>
      <c r="S7" s="72"/>
    </row>
    <row r="8" spans="1:28" ht="15.75" x14ac:dyDescent="0.25">
      <c r="A8" s="3" t="s">
        <v>20</v>
      </c>
      <c r="B8" s="4" t="s">
        <v>41</v>
      </c>
      <c r="C8" s="6">
        <v>9921.81</v>
      </c>
      <c r="D8" s="3">
        <v>8727.27</v>
      </c>
      <c r="E8" s="3">
        <v>409.09</v>
      </c>
      <c r="F8" s="3">
        <v>785.45</v>
      </c>
      <c r="G8" s="3">
        <v>9</v>
      </c>
      <c r="H8" s="6">
        <v>26181.81</v>
      </c>
      <c r="I8" s="3">
        <v>17454.54</v>
      </c>
      <c r="J8" s="3">
        <v>8727.27</v>
      </c>
      <c r="K8" s="3"/>
      <c r="L8" s="3"/>
      <c r="M8" s="3"/>
      <c r="N8" s="3"/>
      <c r="O8" s="3"/>
      <c r="P8" s="3">
        <v>17064</v>
      </c>
      <c r="Q8" s="3"/>
      <c r="R8" s="3">
        <v>53167.63</v>
      </c>
      <c r="S8" s="28">
        <v>42268.265849999996</v>
      </c>
    </row>
    <row r="9" spans="1:28" ht="15.75" x14ac:dyDescent="0.25">
      <c r="A9" s="3" t="s">
        <v>21</v>
      </c>
      <c r="B9" s="4" t="s">
        <v>42</v>
      </c>
      <c r="C9" s="6">
        <v>17650</v>
      </c>
      <c r="D9" s="3">
        <v>11300</v>
      </c>
      <c r="E9" s="3">
        <v>700</v>
      </c>
      <c r="F9" s="3">
        <v>5650</v>
      </c>
      <c r="G9" s="3">
        <v>50</v>
      </c>
      <c r="H9" s="6">
        <v>31640</v>
      </c>
      <c r="I9" s="3">
        <v>20340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49290</v>
      </c>
      <c r="S9" s="28">
        <v>39678.449999999997</v>
      </c>
    </row>
    <row r="10" spans="1:28" ht="15.75" x14ac:dyDescent="0.25">
      <c r="A10" s="3" t="s">
        <v>21</v>
      </c>
      <c r="B10" s="4" t="s">
        <v>43</v>
      </c>
      <c r="C10" s="6">
        <v>15243.19</v>
      </c>
      <c r="D10" s="3">
        <v>9759.09</v>
      </c>
      <c r="E10" s="3">
        <v>604.54999999999995</v>
      </c>
      <c r="F10" s="3">
        <v>4879.55</v>
      </c>
      <c r="G10" s="7">
        <v>50</v>
      </c>
      <c r="H10" s="6">
        <v>30099.09</v>
      </c>
      <c r="I10" s="3">
        <v>20340</v>
      </c>
      <c r="J10" s="3">
        <v>6831.36</v>
      </c>
      <c r="K10" s="7"/>
      <c r="L10" s="3">
        <v>2927.73</v>
      </c>
      <c r="M10" s="7"/>
      <c r="N10" s="7"/>
      <c r="O10" s="7">
        <v>9691.7000000000007</v>
      </c>
      <c r="P10" s="7"/>
      <c r="Q10" s="7"/>
      <c r="R10" s="3">
        <v>55033.98</v>
      </c>
      <c r="S10" s="28">
        <v>44302.353900000002</v>
      </c>
    </row>
    <row r="11" spans="1:28" ht="15.75" x14ac:dyDescent="0.25">
      <c r="A11" s="3" t="s">
        <v>21</v>
      </c>
      <c r="B11" s="4" t="s">
        <v>44</v>
      </c>
      <c r="C11" s="6">
        <v>15290</v>
      </c>
      <c r="D11" s="3">
        <v>11300</v>
      </c>
      <c r="E11" s="3">
        <v>600</v>
      </c>
      <c r="F11" s="3">
        <v>3390</v>
      </c>
      <c r="G11" s="7">
        <v>30</v>
      </c>
      <c r="H11" s="6">
        <v>31640</v>
      </c>
      <c r="I11" s="3">
        <v>20340</v>
      </c>
      <c r="J11" s="3">
        <v>7909.9999999999991</v>
      </c>
      <c r="K11" s="7"/>
      <c r="L11" s="3">
        <v>3390</v>
      </c>
      <c r="M11" s="7"/>
      <c r="N11" s="7"/>
      <c r="O11" s="7"/>
      <c r="P11" s="7"/>
      <c r="Q11" s="7"/>
      <c r="R11" s="3">
        <v>46930</v>
      </c>
      <c r="S11" s="28">
        <v>37778.65</v>
      </c>
    </row>
    <row r="12" spans="1:28" ht="15.75" x14ac:dyDescent="0.25">
      <c r="A12" s="3" t="s">
        <v>21</v>
      </c>
      <c r="B12" s="4" t="s">
        <v>89</v>
      </c>
      <c r="C12" s="6">
        <v>12817</v>
      </c>
      <c r="D12" s="3">
        <v>11300</v>
      </c>
      <c r="E12" s="3">
        <v>500</v>
      </c>
      <c r="F12" s="3">
        <v>1017</v>
      </c>
      <c r="G12" s="3">
        <v>9</v>
      </c>
      <c r="H12" s="6">
        <v>31640</v>
      </c>
      <c r="I12" s="3">
        <v>20340</v>
      </c>
      <c r="J12" s="3">
        <v>7909.9999999999991</v>
      </c>
      <c r="K12" s="3"/>
      <c r="L12" s="3">
        <v>3390</v>
      </c>
      <c r="M12" s="3"/>
      <c r="N12" s="3"/>
      <c r="O12" s="3"/>
      <c r="P12" s="3"/>
      <c r="Q12" s="3"/>
      <c r="R12" s="3">
        <v>44457</v>
      </c>
      <c r="S12" s="28">
        <v>35787.885000000002</v>
      </c>
    </row>
    <row r="13" spans="1:28" s="9" customFormat="1" ht="15.75" x14ac:dyDescent="0.25">
      <c r="A13" s="8" t="s">
        <v>7</v>
      </c>
      <c r="B13" s="8"/>
      <c r="C13" s="6">
        <v>70922</v>
      </c>
      <c r="D13" s="6">
        <v>52386.36</v>
      </c>
      <c r="E13" s="6">
        <v>2813.64</v>
      </c>
      <c r="F13" s="6">
        <v>15722</v>
      </c>
      <c r="G13" s="6"/>
      <c r="H13" s="6">
        <v>151200.91</v>
      </c>
      <c r="I13" s="6">
        <v>98814.55</v>
      </c>
      <c r="J13" s="6">
        <v>39288.639999999999</v>
      </c>
      <c r="K13" s="6">
        <v>0</v>
      </c>
      <c r="L13" s="6">
        <v>13097.73</v>
      </c>
      <c r="M13" s="6">
        <v>0</v>
      </c>
      <c r="N13" s="6">
        <v>0</v>
      </c>
      <c r="O13" s="6">
        <v>9691.7000000000007</v>
      </c>
      <c r="P13" s="6">
        <v>17064</v>
      </c>
      <c r="Q13" s="6">
        <v>0</v>
      </c>
      <c r="R13" s="6">
        <v>248878.61</v>
      </c>
      <c r="S13" s="29">
        <v>199815.60475</v>
      </c>
      <c r="AB13" s="55"/>
    </row>
    <row r="14" spans="1:28" ht="15.75" x14ac:dyDescent="0.25">
      <c r="A14" s="3" t="s">
        <v>22</v>
      </c>
      <c r="B14" s="4" t="s">
        <v>46</v>
      </c>
      <c r="C14" s="6">
        <v>14300</v>
      </c>
      <c r="D14" s="3">
        <v>9000</v>
      </c>
      <c r="E14" s="3">
        <v>800</v>
      </c>
      <c r="F14" s="3">
        <v>4500</v>
      </c>
      <c r="G14" s="3">
        <v>50</v>
      </c>
      <c r="H14" s="6">
        <v>22500</v>
      </c>
      <c r="I14" s="3">
        <v>14400</v>
      </c>
      <c r="J14" s="3">
        <v>5400</v>
      </c>
      <c r="K14" s="3"/>
      <c r="L14" s="3">
        <v>2700</v>
      </c>
      <c r="M14" s="3"/>
      <c r="N14" s="3"/>
      <c r="O14" s="3"/>
      <c r="P14" s="3"/>
      <c r="Q14" s="3"/>
      <c r="R14" s="3">
        <v>36800</v>
      </c>
      <c r="S14" s="28">
        <v>29624</v>
      </c>
    </row>
    <row r="15" spans="1:28" ht="15.75" x14ac:dyDescent="0.25">
      <c r="A15" s="3" t="s">
        <v>22</v>
      </c>
      <c r="B15" s="4" t="s">
        <v>47</v>
      </c>
      <c r="C15" s="6">
        <v>14020</v>
      </c>
      <c r="D15" s="3">
        <v>9000</v>
      </c>
      <c r="E15" s="3">
        <v>700</v>
      </c>
      <c r="F15" s="3">
        <v>4320</v>
      </c>
      <c r="G15" s="3">
        <v>48</v>
      </c>
      <c r="H15" s="6">
        <v>24300</v>
      </c>
      <c r="I15" s="3">
        <v>16200</v>
      </c>
      <c r="J15" s="3">
        <v>5400</v>
      </c>
      <c r="K15" s="3"/>
      <c r="L15" s="3">
        <v>2700</v>
      </c>
      <c r="M15" s="3"/>
      <c r="N15" s="3"/>
      <c r="O15" s="3"/>
      <c r="P15" s="3"/>
      <c r="Q15" s="3"/>
      <c r="R15" s="3">
        <v>38320</v>
      </c>
      <c r="S15" s="28">
        <v>30847.599999999999</v>
      </c>
    </row>
    <row r="16" spans="1:28" ht="15.75" x14ac:dyDescent="0.25">
      <c r="A16" s="3" t="s">
        <v>22</v>
      </c>
      <c r="B16" s="4" t="s">
        <v>90</v>
      </c>
      <c r="C16" s="6">
        <v>14300</v>
      </c>
      <c r="D16" s="3">
        <v>9000</v>
      </c>
      <c r="E16" s="3">
        <v>800</v>
      </c>
      <c r="F16" s="3">
        <v>4500</v>
      </c>
      <c r="G16" s="3">
        <v>50</v>
      </c>
      <c r="H16" s="6">
        <v>22500</v>
      </c>
      <c r="I16" s="3">
        <v>14400</v>
      </c>
      <c r="J16" s="3">
        <v>5400</v>
      </c>
      <c r="K16" s="3"/>
      <c r="L16" s="3">
        <v>2700</v>
      </c>
      <c r="M16" s="3"/>
      <c r="N16" s="3"/>
      <c r="O16" s="3"/>
      <c r="P16" s="3"/>
      <c r="Q16" s="3"/>
      <c r="R16" s="3">
        <v>36800</v>
      </c>
      <c r="S16" s="28">
        <v>29624</v>
      </c>
    </row>
    <row r="17" spans="1:19" ht="15.75" x14ac:dyDescent="0.25">
      <c r="A17" s="3" t="s">
        <v>22</v>
      </c>
      <c r="B17" s="4" t="s">
        <v>49</v>
      </c>
      <c r="C17" s="6">
        <v>14200</v>
      </c>
      <c r="D17" s="3">
        <v>9000</v>
      </c>
      <c r="E17" s="3">
        <v>700</v>
      </c>
      <c r="F17" s="3">
        <v>4500</v>
      </c>
      <c r="G17" s="3">
        <v>50</v>
      </c>
      <c r="H17" s="6">
        <v>22500</v>
      </c>
      <c r="I17" s="3">
        <v>14400</v>
      </c>
      <c r="J17" s="3">
        <v>5400</v>
      </c>
      <c r="K17" s="3"/>
      <c r="L17" s="3">
        <v>2700</v>
      </c>
      <c r="M17" s="3"/>
      <c r="N17" s="3"/>
      <c r="O17" s="3"/>
      <c r="P17" s="3"/>
      <c r="Q17" s="3"/>
      <c r="R17" s="3">
        <v>36700</v>
      </c>
      <c r="S17" s="28">
        <v>29543.5</v>
      </c>
    </row>
    <row r="18" spans="1:19" s="9" customFormat="1" ht="15.75" x14ac:dyDescent="0.25">
      <c r="A18" s="8" t="s">
        <v>7</v>
      </c>
      <c r="B18" s="8"/>
      <c r="C18" s="6">
        <v>56820</v>
      </c>
      <c r="D18" s="6">
        <v>36000</v>
      </c>
      <c r="E18" s="6">
        <v>3000</v>
      </c>
      <c r="F18" s="6">
        <v>17820</v>
      </c>
      <c r="G18" s="6"/>
      <c r="H18" s="6">
        <v>91800</v>
      </c>
      <c r="I18" s="6">
        <v>59400</v>
      </c>
      <c r="J18" s="6">
        <v>21600</v>
      </c>
      <c r="K18" s="6">
        <v>0</v>
      </c>
      <c r="L18" s="6">
        <v>10800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148620</v>
      </c>
      <c r="S18" s="29">
        <v>119639.1</v>
      </c>
    </row>
    <row r="19" spans="1:19" ht="15.75" x14ac:dyDescent="0.25">
      <c r="A19" s="3" t="s">
        <v>23</v>
      </c>
      <c r="B19" s="4" t="s">
        <v>50</v>
      </c>
      <c r="C19" s="6">
        <v>13150</v>
      </c>
      <c r="D19" s="3">
        <v>8300</v>
      </c>
      <c r="E19" s="3">
        <v>700</v>
      </c>
      <c r="F19" s="3">
        <v>4150</v>
      </c>
      <c r="G19" s="3">
        <v>50</v>
      </c>
      <c r="H19" s="6">
        <v>19920</v>
      </c>
      <c r="I19" s="3">
        <v>12450</v>
      </c>
      <c r="J19" s="3">
        <v>4980</v>
      </c>
      <c r="K19" s="3"/>
      <c r="L19" s="3">
        <v>2490</v>
      </c>
      <c r="M19" s="3"/>
      <c r="N19" s="3"/>
      <c r="O19" s="3"/>
      <c r="P19" s="3"/>
      <c r="Q19" s="3"/>
      <c r="R19" s="3">
        <v>33070</v>
      </c>
      <c r="S19" s="29">
        <v>26621.35</v>
      </c>
    </row>
    <row r="20" spans="1:19" ht="15.75" x14ac:dyDescent="0.25">
      <c r="A20" s="3" t="s">
        <v>23</v>
      </c>
      <c r="B20" s="4" t="s">
        <v>51</v>
      </c>
      <c r="C20" s="6">
        <v>11390</v>
      </c>
      <c r="D20" s="3">
        <v>8300</v>
      </c>
      <c r="E20" s="3">
        <v>600</v>
      </c>
      <c r="F20" s="3">
        <v>2490</v>
      </c>
      <c r="G20" s="3">
        <v>30</v>
      </c>
      <c r="H20" s="6">
        <v>19090</v>
      </c>
      <c r="I20" s="3">
        <v>12450</v>
      </c>
      <c r="J20" s="3">
        <v>4150</v>
      </c>
      <c r="K20" s="3"/>
      <c r="L20" s="3">
        <v>2490</v>
      </c>
      <c r="M20" s="3"/>
      <c r="N20" s="3"/>
      <c r="O20" s="3"/>
      <c r="P20" s="3"/>
      <c r="Q20" s="3"/>
      <c r="R20" s="3">
        <v>30480</v>
      </c>
      <c r="S20" s="29">
        <v>24536.400000000001</v>
      </c>
    </row>
    <row r="21" spans="1:19" ht="15.75" x14ac:dyDescent="0.25">
      <c r="A21" s="3" t="s">
        <v>23</v>
      </c>
      <c r="B21" s="4" t="s">
        <v>91</v>
      </c>
      <c r="C21" s="6">
        <v>10314.780000000001</v>
      </c>
      <c r="D21" s="3">
        <v>8300</v>
      </c>
      <c r="E21" s="3">
        <v>600</v>
      </c>
      <c r="F21" s="3">
        <v>1414.78</v>
      </c>
      <c r="G21" s="3">
        <v>18</v>
      </c>
      <c r="H21" s="6">
        <v>19090</v>
      </c>
      <c r="I21" s="3">
        <v>12450</v>
      </c>
      <c r="J21" s="3">
        <v>4150</v>
      </c>
      <c r="K21" s="3"/>
      <c r="L21" s="3">
        <v>2490</v>
      </c>
      <c r="M21" s="3"/>
      <c r="N21" s="3"/>
      <c r="O21" s="3"/>
      <c r="P21" s="3"/>
      <c r="Q21" s="3"/>
      <c r="R21" s="3">
        <v>29404.78</v>
      </c>
      <c r="S21" s="29">
        <v>23670.847900000001</v>
      </c>
    </row>
    <row r="22" spans="1:19" ht="15.75" x14ac:dyDescent="0.25">
      <c r="A22" s="3" t="s">
        <v>23</v>
      </c>
      <c r="B22" s="4" t="s">
        <v>54</v>
      </c>
      <c r="C22" s="6">
        <v>2988.64</v>
      </c>
      <c r="D22" s="3">
        <v>1886.36</v>
      </c>
      <c r="E22" s="3">
        <v>159.09</v>
      </c>
      <c r="F22" s="3">
        <v>943.18</v>
      </c>
      <c r="G22" s="3">
        <v>50</v>
      </c>
      <c r="H22" s="6">
        <v>4338.6400000000003</v>
      </c>
      <c r="I22" s="3">
        <v>2829.5450000000001</v>
      </c>
      <c r="J22" s="3">
        <v>943.18</v>
      </c>
      <c r="K22" s="3"/>
      <c r="L22" s="3">
        <v>565.91</v>
      </c>
      <c r="M22" s="3"/>
      <c r="N22" s="3"/>
      <c r="O22" s="3"/>
      <c r="P22" s="3">
        <v>25687.32</v>
      </c>
      <c r="Q22" s="3"/>
      <c r="R22" s="3">
        <v>33014.589999999997</v>
      </c>
      <c r="S22" s="29">
        <v>26576.744949999997</v>
      </c>
    </row>
    <row r="23" spans="1:19" ht="15.75" x14ac:dyDescent="0.25">
      <c r="A23" s="3" t="s">
        <v>23</v>
      </c>
      <c r="B23" s="3" t="s">
        <v>55</v>
      </c>
      <c r="C23" s="6">
        <v>13250</v>
      </c>
      <c r="D23" s="3">
        <v>8300</v>
      </c>
      <c r="E23" s="3">
        <v>800</v>
      </c>
      <c r="F23" s="3">
        <v>4150</v>
      </c>
      <c r="G23" s="3">
        <v>50</v>
      </c>
      <c r="H23" s="6">
        <v>19090</v>
      </c>
      <c r="I23" s="3">
        <v>12450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32340</v>
      </c>
      <c r="S23" s="29">
        <v>26033.7</v>
      </c>
    </row>
    <row r="24" spans="1:19" ht="15.75" x14ac:dyDescent="0.25">
      <c r="A24" s="3" t="s">
        <v>23</v>
      </c>
      <c r="B24" s="4" t="s">
        <v>57</v>
      </c>
      <c r="C24" s="6">
        <v>12884</v>
      </c>
      <c r="D24" s="3">
        <v>8300</v>
      </c>
      <c r="E24" s="3">
        <v>600</v>
      </c>
      <c r="F24" s="3">
        <v>3984</v>
      </c>
      <c r="G24" s="3">
        <v>48</v>
      </c>
      <c r="H24" s="6">
        <v>19090</v>
      </c>
      <c r="I24" s="3">
        <v>12450</v>
      </c>
      <c r="J24" s="3">
        <v>4150</v>
      </c>
      <c r="K24" s="3"/>
      <c r="L24" s="3">
        <v>2490</v>
      </c>
      <c r="M24" s="3"/>
      <c r="N24" s="3"/>
      <c r="O24" s="3"/>
      <c r="P24" s="3"/>
      <c r="Q24" s="3"/>
      <c r="R24" s="3">
        <v>31974</v>
      </c>
      <c r="S24" s="29">
        <v>25739.07</v>
      </c>
    </row>
    <row r="25" spans="1:19" s="9" customFormat="1" ht="15.75" x14ac:dyDescent="0.25">
      <c r="A25" s="8" t="s">
        <v>7</v>
      </c>
      <c r="B25" s="8"/>
      <c r="C25" s="6">
        <v>63977.42</v>
      </c>
      <c r="D25" s="6">
        <v>43386.36</v>
      </c>
      <c r="E25" s="6">
        <v>3459.09</v>
      </c>
      <c r="F25" s="6">
        <v>17131.96</v>
      </c>
      <c r="G25" s="6"/>
      <c r="H25" s="6">
        <v>100618.64</v>
      </c>
      <c r="I25" s="6">
        <v>65079.55</v>
      </c>
      <c r="J25" s="6">
        <v>22523.18</v>
      </c>
      <c r="K25" s="6">
        <v>0</v>
      </c>
      <c r="L25" s="6">
        <v>13015.91</v>
      </c>
      <c r="M25" s="6">
        <v>0</v>
      </c>
      <c r="N25" s="6">
        <v>0</v>
      </c>
      <c r="O25" s="6">
        <v>0</v>
      </c>
      <c r="P25" s="6">
        <v>25687.32</v>
      </c>
      <c r="Q25" s="6">
        <v>0</v>
      </c>
      <c r="R25" s="6">
        <v>190283.37</v>
      </c>
      <c r="S25" s="29">
        <v>153178.11284999998</v>
      </c>
    </row>
    <row r="26" spans="1:19" ht="15.75" x14ac:dyDescent="0.25">
      <c r="A26" s="3" t="s">
        <v>24</v>
      </c>
      <c r="B26" s="4" t="s">
        <v>59</v>
      </c>
      <c r="C26" s="6">
        <v>12050</v>
      </c>
      <c r="D26" s="3">
        <v>7500.0000000000009</v>
      </c>
      <c r="E26" s="3">
        <v>800</v>
      </c>
      <c r="F26" s="3">
        <v>3750.0000000000005</v>
      </c>
      <c r="G26" s="3">
        <v>50</v>
      </c>
      <c r="H26" s="6">
        <v>16500</v>
      </c>
      <c r="I26" s="3">
        <v>10500</v>
      </c>
      <c r="J26" s="3">
        <v>3750.0000000000005</v>
      </c>
      <c r="K26" s="3"/>
      <c r="L26" s="3">
        <v>2250</v>
      </c>
      <c r="M26" s="3"/>
      <c r="N26" s="3"/>
      <c r="O26" s="3"/>
      <c r="P26" s="3"/>
      <c r="Q26" s="3"/>
      <c r="R26" s="3">
        <v>28550</v>
      </c>
      <c r="S26" s="28">
        <v>22982.75</v>
      </c>
    </row>
    <row r="27" spans="1:19" ht="15.75" x14ac:dyDescent="0.25">
      <c r="A27" s="3" t="s">
        <v>24</v>
      </c>
      <c r="B27" s="4" t="s">
        <v>60</v>
      </c>
      <c r="C27" s="6">
        <v>11850.000000000002</v>
      </c>
      <c r="D27" s="3">
        <v>7500.0000000000009</v>
      </c>
      <c r="E27" s="3">
        <v>600</v>
      </c>
      <c r="F27" s="3">
        <v>3750.0000000000005</v>
      </c>
      <c r="G27" s="3">
        <v>50</v>
      </c>
      <c r="H27" s="6">
        <v>16500</v>
      </c>
      <c r="I27" s="3">
        <v>10500</v>
      </c>
      <c r="J27" s="3">
        <v>3750.0000000000005</v>
      </c>
      <c r="K27" s="3"/>
      <c r="L27" s="3">
        <v>2250</v>
      </c>
      <c r="M27" s="3"/>
      <c r="N27" s="3"/>
      <c r="O27" s="3"/>
      <c r="P27" s="3"/>
      <c r="Q27" s="3"/>
      <c r="R27" s="3">
        <v>28350</v>
      </c>
      <c r="S27" s="28">
        <v>22821.75</v>
      </c>
    </row>
    <row r="28" spans="1:19" ht="15.75" x14ac:dyDescent="0.25">
      <c r="A28" s="3" t="s">
        <v>24</v>
      </c>
      <c r="B28" s="4" t="s">
        <v>61</v>
      </c>
      <c r="C28" s="6">
        <v>11950</v>
      </c>
      <c r="D28" s="3">
        <v>7500.0000000000009</v>
      </c>
      <c r="E28" s="3">
        <v>700</v>
      </c>
      <c r="F28" s="3">
        <v>3750.0000000000005</v>
      </c>
      <c r="G28" s="3">
        <v>50</v>
      </c>
      <c r="H28" s="6">
        <v>16500</v>
      </c>
      <c r="I28" s="3">
        <v>10500</v>
      </c>
      <c r="J28" s="3">
        <v>3750.0000000000005</v>
      </c>
      <c r="K28" s="3"/>
      <c r="L28" s="3">
        <v>2250</v>
      </c>
      <c r="M28" s="3"/>
      <c r="N28" s="3"/>
      <c r="O28" s="3"/>
      <c r="P28" s="3"/>
      <c r="Q28" s="3"/>
      <c r="R28" s="3">
        <v>28450</v>
      </c>
      <c r="S28" s="28">
        <v>22902.25</v>
      </c>
    </row>
    <row r="29" spans="1:19" ht="15.75" x14ac:dyDescent="0.25">
      <c r="A29" s="3" t="s">
        <v>24</v>
      </c>
      <c r="B29" s="4" t="s">
        <v>48</v>
      </c>
      <c r="C29" s="6">
        <v>10320.459999999999</v>
      </c>
      <c r="D29" s="3">
        <v>6477.27</v>
      </c>
      <c r="E29" s="3">
        <v>604.54999999999995</v>
      </c>
      <c r="F29" s="3">
        <v>3238.64</v>
      </c>
      <c r="G29" s="3">
        <v>50</v>
      </c>
      <c r="H29" s="6">
        <v>14250</v>
      </c>
      <c r="I29" s="3">
        <v>9068.18</v>
      </c>
      <c r="J29" s="3">
        <v>3238.64</v>
      </c>
      <c r="K29" s="3"/>
      <c r="L29" s="3">
        <v>1943.18</v>
      </c>
      <c r="M29" s="3"/>
      <c r="N29" s="3"/>
      <c r="O29" s="3"/>
      <c r="P29" s="3">
        <v>3024.39</v>
      </c>
      <c r="Q29" s="3"/>
      <c r="R29" s="3">
        <v>27594.85</v>
      </c>
      <c r="S29" s="28">
        <v>22213.854249999997</v>
      </c>
    </row>
    <row r="30" spans="1:19" ht="15.75" x14ac:dyDescent="0.25">
      <c r="A30" s="3" t="s">
        <v>24</v>
      </c>
      <c r="B30" s="4" t="s">
        <v>62</v>
      </c>
      <c r="C30" s="6">
        <v>4209.1000000000004</v>
      </c>
      <c r="D30" s="3">
        <v>2727.27</v>
      </c>
      <c r="E30" s="3">
        <v>254.55</v>
      </c>
      <c r="F30" s="3">
        <v>1227.27</v>
      </c>
      <c r="G30" s="3">
        <v>45</v>
      </c>
      <c r="H30" s="6">
        <v>6000</v>
      </c>
      <c r="I30" s="3">
        <v>3818.18</v>
      </c>
      <c r="J30" s="3">
        <v>1363.64</v>
      </c>
      <c r="K30" s="3"/>
      <c r="L30" s="3">
        <v>818.18</v>
      </c>
      <c r="M30" s="3"/>
      <c r="N30" s="3"/>
      <c r="O30" s="3"/>
      <c r="P30" s="3">
        <v>23474.95</v>
      </c>
      <c r="Q30" s="3"/>
      <c r="R30" s="3">
        <v>33684.050000000003</v>
      </c>
      <c r="S30" s="28">
        <v>27115.660250000001</v>
      </c>
    </row>
    <row r="31" spans="1:19" ht="15.75" x14ac:dyDescent="0.25">
      <c r="A31" s="3" t="s">
        <v>24</v>
      </c>
      <c r="B31" s="4" t="s">
        <v>92</v>
      </c>
      <c r="C31" s="6">
        <v>12050</v>
      </c>
      <c r="D31" s="3">
        <v>7500.0000000000009</v>
      </c>
      <c r="E31" s="3">
        <v>800</v>
      </c>
      <c r="F31" s="3">
        <v>3750.0000000000005</v>
      </c>
      <c r="G31" s="3">
        <v>50</v>
      </c>
      <c r="H31" s="6">
        <v>16500</v>
      </c>
      <c r="I31" s="3">
        <v>10500</v>
      </c>
      <c r="J31" s="3">
        <v>3750.0000000000005</v>
      </c>
      <c r="K31" s="3"/>
      <c r="L31" s="3">
        <v>2250</v>
      </c>
      <c r="M31" s="3"/>
      <c r="N31" s="3"/>
      <c r="O31" s="3"/>
      <c r="P31" s="3"/>
      <c r="Q31" s="3"/>
      <c r="R31" s="3">
        <v>28550</v>
      </c>
      <c r="S31" s="28">
        <v>22982.75</v>
      </c>
    </row>
    <row r="32" spans="1:19" ht="15.75" x14ac:dyDescent="0.25">
      <c r="A32" s="3" t="s">
        <v>24</v>
      </c>
      <c r="B32" s="4" t="s">
        <v>64</v>
      </c>
      <c r="C32" s="6">
        <v>9575.0000000000018</v>
      </c>
      <c r="D32" s="3">
        <v>7500.0000000000009</v>
      </c>
      <c r="E32" s="3">
        <v>500</v>
      </c>
      <c r="F32" s="3">
        <v>1575.0000000000002</v>
      </c>
      <c r="G32" s="3">
        <v>21</v>
      </c>
      <c r="H32" s="6">
        <v>16500</v>
      </c>
      <c r="I32" s="3">
        <v>10500</v>
      </c>
      <c r="J32" s="3">
        <v>3750.0000000000005</v>
      </c>
      <c r="K32" s="3"/>
      <c r="L32" s="3">
        <v>2250</v>
      </c>
      <c r="M32" s="3"/>
      <c r="N32" s="3"/>
      <c r="O32" s="3"/>
      <c r="P32" s="3"/>
      <c r="Q32" s="3"/>
      <c r="R32" s="3">
        <v>26075</v>
      </c>
      <c r="S32" s="28">
        <v>20990.375</v>
      </c>
    </row>
    <row r="33" spans="1:19" ht="16.5" customHeight="1" x14ac:dyDescent="0.25">
      <c r="A33" s="3" t="s">
        <v>25</v>
      </c>
      <c r="B33" s="4" t="s">
        <v>65</v>
      </c>
      <c r="C33" s="6">
        <v>12050</v>
      </c>
      <c r="D33" s="3">
        <v>7500.0000000000009</v>
      </c>
      <c r="E33" s="3">
        <v>800</v>
      </c>
      <c r="F33" s="3">
        <v>3750.0000000000005</v>
      </c>
      <c r="G33" s="3">
        <v>50</v>
      </c>
      <c r="H33" s="6">
        <v>16500</v>
      </c>
      <c r="I33" s="3">
        <v>10500</v>
      </c>
      <c r="J33" s="3">
        <v>3750.0000000000005</v>
      </c>
      <c r="K33" s="3"/>
      <c r="L33" s="3">
        <v>2250</v>
      </c>
      <c r="M33" s="3"/>
      <c r="N33" s="3"/>
      <c r="O33" s="3"/>
      <c r="P33" s="3"/>
      <c r="Q33" s="3"/>
      <c r="R33" s="3">
        <v>28550</v>
      </c>
      <c r="S33" s="28">
        <v>22982.75</v>
      </c>
    </row>
    <row r="34" spans="1:19" ht="15.75" x14ac:dyDescent="0.25">
      <c r="A34" s="3" t="s">
        <v>24</v>
      </c>
      <c r="B34" s="4" t="s">
        <v>66</v>
      </c>
      <c r="C34" s="6">
        <v>9139.7700000000023</v>
      </c>
      <c r="D34" s="3">
        <v>7159.09</v>
      </c>
      <c r="E34" s="3">
        <v>477.27</v>
      </c>
      <c r="F34" s="3">
        <v>1503.41</v>
      </c>
      <c r="G34" s="3">
        <v>21</v>
      </c>
      <c r="H34" s="6">
        <v>15750</v>
      </c>
      <c r="I34" s="3">
        <v>10022.73</v>
      </c>
      <c r="J34" s="3">
        <v>3579.55</v>
      </c>
      <c r="K34" s="3"/>
      <c r="L34" s="3">
        <v>2147.73</v>
      </c>
      <c r="M34" s="3"/>
      <c r="N34" s="3"/>
      <c r="O34" s="3"/>
      <c r="P34" s="3">
        <v>1073.75</v>
      </c>
      <c r="Q34" s="3"/>
      <c r="R34" s="3">
        <v>25963.520000000004</v>
      </c>
      <c r="S34" s="28">
        <v>20900.633600000001</v>
      </c>
    </row>
    <row r="35" spans="1:19" ht="15.75" x14ac:dyDescent="0.25">
      <c r="A35" s="3" t="s">
        <v>24</v>
      </c>
      <c r="B35" s="4" t="s">
        <v>56</v>
      </c>
      <c r="C35" s="6">
        <v>7854.54</v>
      </c>
      <c r="D35" s="3">
        <v>5454.55</v>
      </c>
      <c r="E35" s="3">
        <v>436.36</v>
      </c>
      <c r="F35" s="3">
        <v>1963.64</v>
      </c>
      <c r="G35" s="3">
        <v>36</v>
      </c>
      <c r="H35" s="6">
        <v>12000</v>
      </c>
      <c r="I35" s="3">
        <v>7636.36</v>
      </c>
      <c r="J35" s="3">
        <v>2727.27</v>
      </c>
      <c r="K35" s="3"/>
      <c r="L35" s="3">
        <v>1636.36</v>
      </c>
      <c r="M35" s="3"/>
      <c r="N35" s="3"/>
      <c r="O35" s="3"/>
      <c r="P35" s="3">
        <v>8211.68</v>
      </c>
      <c r="Q35" s="3"/>
      <c r="R35" s="3">
        <v>28066.22</v>
      </c>
      <c r="S35" s="28">
        <v>22593.307100000002</v>
      </c>
    </row>
    <row r="36" spans="1:19" ht="15.75" x14ac:dyDescent="0.25">
      <c r="A36" s="3" t="s">
        <v>25</v>
      </c>
      <c r="B36" s="4" t="s">
        <v>67</v>
      </c>
      <c r="C36" s="6">
        <v>8900.0000000000018</v>
      </c>
      <c r="D36" s="3">
        <v>7500.0000000000009</v>
      </c>
      <c r="E36" s="11">
        <v>500</v>
      </c>
      <c r="F36" s="3">
        <v>900.00000000000011</v>
      </c>
      <c r="G36" s="12">
        <v>12</v>
      </c>
      <c r="H36" s="6">
        <v>16500</v>
      </c>
      <c r="I36" s="3">
        <v>10500</v>
      </c>
      <c r="J36" s="3">
        <v>3750.0000000000005</v>
      </c>
      <c r="K36" s="11"/>
      <c r="L36" s="3">
        <v>2250</v>
      </c>
      <c r="M36" s="11"/>
      <c r="N36" s="11"/>
      <c r="O36" s="11"/>
      <c r="P36" s="11"/>
      <c r="Q36" s="11"/>
      <c r="R36" s="3">
        <v>25400</v>
      </c>
      <c r="S36" s="28">
        <v>20447</v>
      </c>
    </row>
    <row r="37" spans="1:19" s="13" customFormat="1" ht="15.75" x14ac:dyDescent="0.25">
      <c r="A37" s="3" t="s">
        <v>24</v>
      </c>
      <c r="B37" s="3" t="s">
        <v>68</v>
      </c>
      <c r="C37" s="6">
        <v>11750.000000000002</v>
      </c>
      <c r="D37" s="3">
        <v>7500.0000000000009</v>
      </c>
      <c r="E37" s="3">
        <v>500</v>
      </c>
      <c r="F37" s="3">
        <v>3750.0000000000005</v>
      </c>
      <c r="G37" s="3">
        <v>50</v>
      </c>
      <c r="H37" s="6">
        <v>16500</v>
      </c>
      <c r="I37" s="3">
        <v>10500</v>
      </c>
      <c r="J37" s="3">
        <v>3750.0000000000005</v>
      </c>
      <c r="K37" s="3"/>
      <c r="L37" s="3">
        <v>2250</v>
      </c>
      <c r="M37" s="3"/>
      <c r="N37" s="3"/>
      <c r="O37" s="3"/>
      <c r="P37" s="3"/>
      <c r="Q37" s="3"/>
      <c r="R37" s="3">
        <v>28250</v>
      </c>
      <c r="S37" s="28">
        <v>22741.25</v>
      </c>
    </row>
    <row r="38" spans="1:19" s="9" customFormat="1" ht="15.75" x14ac:dyDescent="0.25">
      <c r="A38" s="8" t="s">
        <v>7</v>
      </c>
      <c r="B38" s="8"/>
      <c r="C38" s="6">
        <v>121698.87</v>
      </c>
      <c r="D38" s="6">
        <v>81818.179999999993</v>
      </c>
      <c r="E38" s="6">
        <v>6972.7300000000005</v>
      </c>
      <c r="F38" s="6">
        <v>32907.949999999997</v>
      </c>
      <c r="G38" s="6"/>
      <c r="H38" s="6">
        <v>180000</v>
      </c>
      <c r="I38" s="6">
        <v>114545.45</v>
      </c>
      <c r="J38" s="6">
        <v>40909.089999999997</v>
      </c>
      <c r="K38" s="6">
        <v>0</v>
      </c>
      <c r="L38" s="6">
        <v>24545.45</v>
      </c>
      <c r="M38" s="6">
        <v>0</v>
      </c>
      <c r="N38" s="6">
        <v>0</v>
      </c>
      <c r="O38" s="6">
        <v>0</v>
      </c>
      <c r="P38" s="6">
        <v>35784.770000000004</v>
      </c>
      <c r="Q38" s="6">
        <v>0</v>
      </c>
      <c r="R38" s="6">
        <v>337483.64</v>
      </c>
      <c r="S38" s="28">
        <v>271674.33020000003</v>
      </c>
    </row>
    <row r="39" spans="1:19" ht="15.75" x14ac:dyDescent="0.25">
      <c r="A39" s="3" t="s">
        <v>26</v>
      </c>
      <c r="B39" s="4" t="s">
        <v>70</v>
      </c>
      <c r="C39" s="6">
        <v>10007.280000000001</v>
      </c>
      <c r="D39" s="3">
        <v>6454.55</v>
      </c>
      <c r="E39" s="3">
        <v>454.55</v>
      </c>
      <c r="F39" s="3">
        <v>3098.18</v>
      </c>
      <c r="G39" s="3">
        <v>48</v>
      </c>
      <c r="H39" s="6">
        <v>13877.27</v>
      </c>
      <c r="I39" s="3">
        <v>9036.36</v>
      </c>
      <c r="J39" s="3">
        <v>2904.55</v>
      </c>
      <c r="K39" s="3"/>
      <c r="L39" s="3">
        <v>1936.36</v>
      </c>
      <c r="M39" s="3"/>
      <c r="N39" s="3"/>
      <c r="O39" s="3"/>
      <c r="P39" s="3">
        <v>4573.7</v>
      </c>
      <c r="Q39" s="3"/>
      <c r="R39" s="3">
        <v>28458.250000000004</v>
      </c>
      <c r="S39" s="28">
        <v>22908.891250000001</v>
      </c>
    </row>
    <row r="40" spans="1:19" ht="15.75" x14ac:dyDescent="0.25">
      <c r="A40" s="3" t="s">
        <v>26</v>
      </c>
      <c r="B40" s="4" t="s">
        <v>71</v>
      </c>
      <c r="C40" s="6">
        <v>8339</v>
      </c>
      <c r="D40" s="3">
        <v>7100</v>
      </c>
      <c r="E40" s="3">
        <v>600</v>
      </c>
      <c r="F40" s="3">
        <v>639</v>
      </c>
      <c r="G40" s="3">
        <v>9</v>
      </c>
      <c r="H40" s="6">
        <v>14555</v>
      </c>
      <c r="I40" s="3">
        <v>9230</v>
      </c>
      <c r="J40" s="3">
        <v>3195</v>
      </c>
      <c r="K40" s="3"/>
      <c r="L40" s="3">
        <v>2130</v>
      </c>
      <c r="M40" s="3"/>
      <c r="N40" s="3"/>
      <c r="O40" s="3"/>
      <c r="P40" s="3"/>
      <c r="Q40" s="3"/>
      <c r="R40" s="3">
        <v>22894</v>
      </c>
      <c r="S40" s="28">
        <v>18429.669999999998</v>
      </c>
    </row>
    <row r="41" spans="1:19" ht="15.75" x14ac:dyDescent="0.25">
      <c r="A41" s="3" t="s">
        <v>26</v>
      </c>
      <c r="B41" s="4" t="s">
        <v>72</v>
      </c>
      <c r="C41" s="6">
        <v>9091</v>
      </c>
      <c r="D41" s="3">
        <v>7100</v>
      </c>
      <c r="E41" s="3">
        <v>500</v>
      </c>
      <c r="F41" s="3">
        <v>1491</v>
      </c>
      <c r="G41" s="3">
        <v>21</v>
      </c>
      <c r="H41" s="6">
        <v>14555</v>
      </c>
      <c r="I41" s="3">
        <v>9230</v>
      </c>
      <c r="J41" s="3">
        <v>3195</v>
      </c>
      <c r="K41" s="3"/>
      <c r="L41" s="3">
        <v>2130</v>
      </c>
      <c r="M41" s="3"/>
      <c r="N41" s="3"/>
      <c r="O41" s="3"/>
      <c r="P41" s="3"/>
      <c r="Q41" s="3"/>
      <c r="R41" s="3">
        <v>23646</v>
      </c>
      <c r="S41" s="28">
        <v>19035.03</v>
      </c>
    </row>
    <row r="42" spans="1:19" ht="15.75" x14ac:dyDescent="0.25">
      <c r="A42" s="3" t="s">
        <v>26</v>
      </c>
      <c r="B42" s="4" t="s">
        <v>73</v>
      </c>
      <c r="C42" s="6">
        <v>9517</v>
      </c>
      <c r="D42" s="3">
        <v>7100</v>
      </c>
      <c r="E42" s="11">
        <v>500</v>
      </c>
      <c r="F42" s="3">
        <v>1917</v>
      </c>
      <c r="G42" s="12">
        <v>27</v>
      </c>
      <c r="H42" s="6">
        <v>14555</v>
      </c>
      <c r="I42" s="3">
        <v>9230</v>
      </c>
      <c r="J42" s="3">
        <v>3195</v>
      </c>
      <c r="K42" s="11"/>
      <c r="L42" s="3">
        <v>2130</v>
      </c>
      <c r="M42" s="11"/>
      <c r="N42" s="11"/>
      <c r="O42" s="11"/>
      <c r="P42" s="11"/>
      <c r="Q42" s="11"/>
      <c r="R42" s="3">
        <v>24072</v>
      </c>
      <c r="S42" s="28">
        <v>19377.96</v>
      </c>
    </row>
    <row r="43" spans="1:19" ht="15" customHeight="1" x14ac:dyDescent="0.25">
      <c r="A43" s="3" t="s">
        <v>26</v>
      </c>
      <c r="B43" s="4" t="s">
        <v>74</v>
      </c>
      <c r="C43" s="6">
        <v>7159.09</v>
      </c>
      <c r="D43" s="3">
        <v>4518.18</v>
      </c>
      <c r="E43" s="3">
        <v>381.82</v>
      </c>
      <c r="F43" s="3">
        <v>2259.09</v>
      </c>
      <c r="G43" s="3">
        <v>50</v>
      </c>
      <c r="H43" s="6">
        <v>10165.91</v>
      </c>
      <c r="I43" s="3">
        <v>6777.27</v>
      </c>
      <c r="J43" s="3">
        <v>2033.18</v>
      </c>
      <c r="K43" s="3"/>
      <c r="L43" s="3">
        <v>1355.45</v>
      </c>
      <c r="M43" s="3"/>
      <c r="N43" s="3"/>
      <c r="O43" s="3"/>
      <c r="P43" s="3">
        <v>9613.7000000000007</v>
      </c>
      <c r="Q43" s="3"/>
      <c r="R43" s="3">
        <v>26938.7</v>
      </c>
      <c r="S43" s="28">
        <v>21685.6535</v>
      </c>
    </row>
    <row r="44" spans="1:19" ht="16.5" customHeight="1" x14ac:dyDescent="0.25">
      <c r="A44" s="3" t="s">
        <v>26</v>
      </c>
      <c r="B44" s="4" t="s">
        <v>75</v>
      </c>
      <c r="C44" s="6">
        <v>8109.09</v>
      </c>
      <c r="D44" s="3">
        <v>5163.6400000000003</v>
      </c>
      <c r="E44" s="3">
        <v>363.64</v>
      </c>
      <c r="F44" s="3">
        <v>2581.8200000000002</v>
      </c>
      <c r="G44" s="3">
        <v>50</v>
      </c>
      <c r="H44" s="6">
        <v>10585.45</v>
      </c>
      <c r="I44" s="3">
        <v>6712.73</v>
      </c>
      <c r="J44" s="3">
        <v>2323.64</v>
      </c>
      <c r="K44" s="3"/>
      <c r="L44" s="3">
        <v>1549.09</v>
      </c>
      <c r="M44" s="3"/>
      <c r="N44" s="3"/>
      <c r="O44" s="3"/>
      <c r="P44" s="3"/>
      <c r="Q44" s="3"/>
      <c r="R44" s="3">
        <v>18694.55</v>
      </c>
      <c r="S44" s="28">
        <v>15049.11275</v>
      </c>
    </row>
    <row r="45" spans="1:19" ht="15.75" x14ac:dyDescent="0.25">
      <c r="A45" s="3" t="s">
        <v>26</v>
      </c>
      <c r="B45" s="4" t="s">
        <v>76</v>
      </c>
      <c r="C45" s="6">
        <v>8884.19</v>
      </c>
      <c r="D45" s="3">
        <v>6454.55</v>
      </c>
      <c r="E45" s="3">
        <v>454.55</v>
      </c>
      <c r="F45" s="3">
        <v>1975.09</v>
      </c>
      <c r="G45" s="3">
        <v>33</v>
      </c>
      <c r="H45" s="6">
        <v>13231.82</v>
      </c>
      <c r="I45" s="3">
        <v>8390.91</v>
      </c>
      <c r="J45" s="3">
        <v>2904.55</v>
      </c>
      <c r="K45" s="3"/>
      <c r="L45" s="3">
        <v>1936.36</v>
      </c>
      <c r="M45" s="3"/>
      <c r="N45" s="3"/>
      <c r="O45" s="3"/>
      <c r="P45" s="3">
        <v>1873.24</v>
      </c>
      <c r="Q45" s="3"/>
      <c r="R45" s="3">
        <v>23989.24</v>
      </c>
      <c r="S45" s="28">
        <v>19311.338200000002</v>
      </c>
    </row>
    <row r="46" spans="1:19" ht="15.75" x14ac:dyDescent="0.25">
      <c r="A46" s="3" t="s">
        <v>26</v>
      </c>
      <c r="B46" s="66" t="s">
        <v>77</v>
      </c>
      <c r="C46" s="6">
        <v>8239</v>
      </c>
      <c r="D46" s="3">
        <v>7100</v>
      </c>
      <c r="E46" s="11">
        <v>500</v>
      </c>
      <c r="F46" s="3">
        <v>639</v>
      </c>
      <c r="G46" s="11">
        <v>9</v>
      </c>
      <c r="H46" s="6">
        <v>14555</v>
      </c>
      <c r="I46" s="3">
        <v>9230</v>
      </c>
      <c r="J46" s="3">
        <v>3195</v>
      </c>
      <c r="K46" s="14"/>
      <c r="L46" s="3">
        <v>2130</v>
      </c>
      <c r="M46" s="11"/>
      <c r="N46" s="11"/>
      <c r="O46" s="11"/>
      <c r="P46" s="11"/>
      <c r="Q46" s="11"/>
      <c r="R46" s="3">
        <v>22794</v>
      </c>
      <c r="S46" s="28">
        <v>18349.169999999998</v>
      </c>
    </row>
    <row r="47" spans="1:19" s="9" customFormat="1" ht="15.75" x14ac:dyDescent="0.25">
      <c r="A47" s="8" t="s">
        <v>7</v>
      </c>
      <c r="B47" s="8"/>
      <c r="C47" s="6">
        <v>69345.649999999994</v>
      </c>
      <c r="D47" s="6">
        <v>50990.91</v>
      </c>
      <c r="E47" s="6">
        <v>3754.5600000000004</v>
      </c>
      <c r="F47" s="6">
        <v>14600.18</v>
      </c>
      <c r="G47" s="6"/>
      <c r="H47" s="6">
        <v>106080.45</v>
      </c>
      <c r="I47" s="6">
        <v>67837.27</v>
      </c>
      <c r="J47" s="6">
        <v>22945.91</v>
      </c>
      <c r="K47" s="6">
        <v>0</v>
      </c>
      <c r="L47" s="6">
        <v>15297.27</v>
      </c>
      <c r="M47" s="6">
        <v>0</v>
      </c>
      <c r="N47" s="6">
        <v>0</v>
      </c>
      <c r="O47" s="6">
        <v>0</v>
      </c>
      <c r="P47" s="6">
        <v>16060.640000000001</v>
      </c>
      <c r="Q47" s="6">
        <v>0</v>
      </c>
      <c r="R47" s="6">
        <v>191486.74</v>
      </c>
      <c r="S47" s="28">
        <v>154146.82569999999</v>
      </c>
    </row>
    <row r="48" spans="1:19" ht="15.75" x14ac:dyDescent="0.25">
      <c r="A48" s="3"/>
      <c r="B48" s="3"/>
      <c r="C48" s="6"/>
      <c r="D48" s="11"/>
      <c r="E48" s="3"/>
      <c r="F48" s="3"/>
      <c r="G48" s="3"/>
      <c r="H48" s="6"/>
      <c r="I48" s="3"/>
      <c r="J48" s="3"/>
      <c r="K48" s="3"/>
      <c r="L48" s="3"/>
      <c r="M48" s="3"/>
      <c r="N48" s="3"/>
      <c r="O48" s="3"/>
      <c r="P48" s="3"/>
      <c r="Q48" s="3"/>
      <c r="R48" s="3"/>
      <c r="S48" s="28"/>
    </row>
    <row r="49" spans="1:19" ht="1.5" customHeight="1" x14ac:dyDescent="0.25">
      <c r="A49" s="3" t="s">
        <v>27</v>
      </c>
      <c r="B49" s="3"/>
      <c r="C49" s="6"/>
      <c r="D49" s="3"/>
      <c r="E49" s="3"/>
      <c r="F49" s="3"/>
      <c r="G49" s="3"/>
      <c r="H49" s="6"/>
      <c r="I49" s="3"/>
      <c r="J49" s="3"/>
      <c r="K49" s="3"/>
      <c r="L49" s="3"/>
      <c r="M49" s="3"/>
      <c r="N49" s="3"/>
      <c r="O49" s="3"/>
      <c r="P49" s="3"/>
      <c r="Q49" s="3"/>
      <c r="R49" s="3"/>
      <c r="S49" s="28"/>
    </row>
    <row r="50" spans="1:19" ht="15.75" hidden="1" customHeight="1" x14ac:dyDescent="0.25">
      <c r="A50" s="3" t="s">
        <v>27</v>
      </c>
      <c r="B50" s="3"/>
      <c r="C50" s="6"/>
      <c r="D50" s="3"/>
      <c r="E50" s="3"/>
      <c r="F50" s="3"/>
      <c r="G50" s="3"/>
      <c r="H50" s="6"/>
      <c r="I50" s="3"/>
      <c r="J50" s="3"/>
      <c r="K50" s="3"/>
      <c r="L50" s="3"/>
      <c r="M50" s="3"/>
      <c r="N50" s="3"/>
      <c r="O50" s="3"/>
      <c r="P50" s="3"/>
      <c r="Q50" s="3"/>
      <c r="R50" s="3"/>
      <c r="S50" s="28"/>
    </row>
    <row r="51" spans="1:19" ht="15.75" x14ac:dyDescent="0.25">
      <c r="A51" s="6" t="s">
        <v>28</v>
      </c>
      <c r="B51" s="6"/>
      <c r="C51" s="6">
        <f>C13+C18+C25+C38+C47</f>
        <v>382763.93999999994</v>
      </c>
      <c r="D51" s="6">
        <f>D13+D18+D25+D38+D47</f>
        <v>264581.81</v>
      </c>
      <c r="E51" s="6">
        <f>E13+E18+E25+E38+E47</f>
        <v>20000.02</v>
      </c>
      <c r="F51" s="6">
        <f>F13+F18+F25+F38+F47</f>
        <v>98182.09</v>
      </c>
      <c r="G51" s="6"/>
      <c r="H51" s="6">
        <f>H13+H18+H25+H38+H47</f>
        <v>629700</v>
      </c>
      <c r="I51" s="6">
        <f>I13+I18+I25+I38+I47</f>
        <v>405676.82</v>
      </c>
      <c r="J51" s="6">
        <f>J13+J18+J25+J38+J47</f>
        <v>147266.82</v>
      </c>
      <c r="K51" s="6">
        <v>0</v>
      </c>
      <c r="L51" s="6">
        <f>L13+L18+L25+L38+L47</f>
        <v>76756.36</v>
      </c>
      <c r="M51" s="6">
        <v>0</v>
      </c>
      <c r="N51" s="6">
        <v>0</v>
      </c>
      <c r="O51" s="6">
        <f>O13</f>
        <v>9691.7000000000007</v>
      </c>
      <c r="P51" s="6">
        <f>P13+P25+P38+P47</f>
        <v>94596.73</v>
      </c>
      <c r="Q51" s="6">
        <v>0</v>
      </c>
      <c r="R51" s="6">
        <f>R13+R18+R25+R38+R47</f>
        <v>1116752.3599999999</v>
      </c>
      <c r="S51" s="28">
        <f>S13+S18+S25+S38+S47</f>
        <v>898453.97350000008</v>
      </c>
    </row>
    <row r="52" spans="1:19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35"/>
    </row>
    <row r="53" spans="1:19" x14ac:dyDescent="0.25">
      <c r="S53" s="30"/>
    </row>
    <row r="54" spans="1:19" s="15" customFormat="1" ht="21" x14ac:dyDescent="0.35">
      <c r="A54" s="52"/>
      <c r="B54" s="52"/>
      <c r="C54" s="52"/>
      <c r="D54" s="53"/>
      <c r="E54" s="53"/>
      <c r="F54" s="53"/>
      <c r="G54" s="54"/>
      <c r="H54" s="53"/>
      <c r="I54" s="68"/>
      <c r="J54" s="68"/>
      <c r="K54" s="68"/>
      <c r="L54" s="54"/>
      <c r="M54" s="54"/>
      <c r="N54" s="54"/>
      <c r="O54" s="54"/>
      <c r="P54" s="68"/>
      <c r="Q54" s="68"/>
      <c r="R54" s="68"/>
      <c r="S54" s="36"/>
    </row>
    <row r="55" spans="1:19" s="15" customFormat="1" ht="21" x14ac:dyDescent="0.35">
      <c r="A55" s="34"/>
      <c r="B55" s="34"/>
      <c r="C55" s="34"/>
      <c r="D55" s="53"/>
      <c r="E55" s="53"/>
      <c r="F55" s="53"/>
      <c r="G55" s="54"/>
      <c r="H55" s="53"/>
      <c r="I55" s="68"/>
      <c r="J55" s="68"/>
      <c r="K55" s="68"/>
      <c r="L55" s="54"/>
      <c r="M55" s="54"/>
      <c r="N55" s="54"/>
      <c r="O55" s="54"/>
      <c r="P55" s="68"/>
      <c r="Q55" s="68"/>
      <c r="R55" s="68"/>
      <c r="S55" s="36"/>
    </row>
    <row r="56" spans="1:19" s="15" customFormat="1" ht="21" x14ac:dyDescent="0.35">
      <c r="A56" s="34"/>
      <c r="B56" s="34"/>
      <c r="C56" s="34"/>
      <c r="D56" s="37"/>
      <c r="E56" s="37"/>
      <c r="F56" s="37"/>
      <c r="G56" s="54"/>
      <c r="H56" s="37"/>
      <c r="I56" s="37"/>
      <c r="J56" s="37"/>
      <c r="K56" s="37"/>
      <c r="L56" s="54"/>
      <c r="M56" s="54"/>
      <c r="N56" s="54"/>
      <c r="O56" s="54"/>
      <c r="P56" s="34"/>
      <c r="Q56" s="34"/>
      <c r="R56" s="34"/>
      <c r="S56" s="36"/>
    </row>
    <row r="57" spans="1:19" s="15" customFormat="1" ht="21" x14ac:dyDescent="0.35">
      <c r="A57" s="52"/>
      <c r="B57" s="52"/>
      <c r="C57" s="52"/>
      <c r="D57" s="53"/>
      <c r="E57" s="53"/>
      <c r="F57" s="53"/>
      <c r="G57" s="54"/>
      <c r="H57" s="53"/>
      <c r="I57" s="68"/>
      <c r="J57" s="68"/>
      <c r="K57" s="68"/>
      <c r="L57" s="54"/>
      <c r="M57" s="54"/>
      <c r="N57" s="54"/>
      <c r="O57" s="54"/>
      <c r="P57" s="68"/>
      <c r="Q57" s="68"/>
      <c r="R57" s="68"/>
      <c r="S57" s="36"/>
    </row>
    <row r="58" spans="1:19" s="15" customFormat="1" ht="21" x14ac:dyDescent="0.35">
      <c r="A58" s="54"/>
      <c r="B58" s="54"/>
      <c r="C58" s="54"/>
      <c r="D58" s="68"/>
      <c r="E58" s="68"/>
      <c r="F58" s="68"/>
      <c r="G58" s="54"/>
      <c r="H58" s="53"/>
      <c r="I58" s="68"/>
      <c r="J58" s="68"/>
      <c r="K58" s="68"/>
      <c r="L58" s="54"/>
      <c r="M58" s="54"/>
      <c r="N58" s="54"/>
      <c r="O58" s="54"/>
      <c r="P58" s="68"/>
      <c r="Q58" s="68"/>
      <c r="R58" s="68"/>
      <c r="S58" s="36"/>
    </row>
    <row r="59" spans="1:19" x14ac:dyDescent="0.25">
      <c r="I59" s="30"/>
      <c r="J59" s="30"/>
      <c r="K59" s="30"/>
      <c r="S59" s="30"/>
    </row>
    <row r="60" spans="1:19" x14ac:dyDescent="0.25">
      <c r="S60" s="30"/>
    </row>
    <row r="61" spans="1:19" x14ac:dyDescent="0.25">
      <c r="S61" s="30"/>
    </row>
    <row r="62" spans="1:19" x14ac:dyDescent="0.25">
      <c r="S62" s="30"/>
    </row>
    <row r="63" spans="1:19" x14ac:dyDescent="0.25">
      <c r="S63" s="30"/>
    </row>
    <row r="64" spans="1:19" x14ac:dyDescent="0.25">
      <c r="S64" s="30"/>
    </row>
    <row r="65" spans="19:19" x14ac:dyDescent="0.25">
      <c r="S65" s="30"/>
    </row>
    <row r="66" spans="19:19" x14ac:dyDescent="0.25">
      <c r="S66" s="30"/>
    </row>
    <row r="67" spans="19:19" x14ac:dyDescent="0.25">
      <c r="S67" s="30"/>
    </row>
    <row r="68" spans="19:19" x14ac:dyDescent="0.25">
      <c r="S68" s="30"/>
    </row>
    <row r="69" spans="19:19" x14ac:dyDescent="0.25">
      <c r="S69" s="30"/>
    </row>
    <row r="70" spans="19:19" x14ac:dyDescent="0.25">
      <c r="S70" s="30"/>
    </row>
    <row r="71" spans="19:19" x14ac:dyDescent="0.25">
      <c r="S71" s="30"/>
    </row>
    <row r="72" spans="19:19" x14ac:dyDescent="0.25">
      <c r="S72" s="30"/>
    </row>
    <row r="73" spans="19:19" x14ac:dyDescent="0.25">
      <c r="S73" s="30"/>
    </row>
    <row r="74" spans="19:19" x14ac:dyDescent="0.25">
      <c r="S74" s="30"/>
    </row>
    <row r="75" spans="19:19" x14ac:dyDescent="0.25">
      <c r="S75" s="30"/>
    </row>
    <row r="76" spans="19:19" x14ac:dyDescent="0.25">
      <c r="S76" s="30"/>
    </row>
    <row r="77" spans="19:19" x14ac:dyDescent="0.25">
      <c r="S77" s="30"/>
    </row>
    <row r="78" spans="19:19" x14ac:dyDescent="0.25">
      <c r="S78" s="30"/>
    </row>
    <row r="79" spans="19:19" x14ac:dyDescent="0.25">
      <c r="S79" s="30"/>
    </row>
    <row r="80" spans="19:19" x14ac:dyDescent="0.25">
      <c r="S80" s="30"/>
    </row>
    <row r="81" spans="19:19" x14ac:dyDescent="0.25">
      <c r="S81" s="30"/>
    </row>
    <row r="82" spans="19:19" x14ac:dyDescent="0.25">
      <c r="S82" s="30"/>
    </row>
    <row r="83" spans="19:19" x14ac:dyDescent="0.25">
      <c r="S83" s="30"/>
    </row>
    <row r="84" spans="19:19" x14ac:dyDescent="0.25">
      <c r="S84" s="30"/>
    </row>
    <row r="85" spans="19:19" x14ac:dyDescent="0.25">
      <c r="S85" s="30"/>
    </row>
    <row r="86" spans="19:19" x14ac:dyDescent="0.25">
      <c r="S86" s="30"/>
    </row>
    <row r="87" spans="19:19" x14ac:dyDescent="0.25">
      <c r="S87" s="30"/>
    </row>
    <row r="88" spans="19:19" x14ac:dyDescent="0.25">
      <c r="S88" s="30"/>
    </row>
    <row r="89" spans="19:19" x14ac:dyDescent="0.25">
      <c r="S89" s="30"/>
    </row>
    <row r="90" spans="19:19" x14ac:dyDescent="0.25">
      <c r="S90" s="30"/>
    </row>
    <row r="91" spans="19:19" x14ac:dyDescent="0.25">
      <c r="S91" s="30"/>
    </row>
    <row r="92" spans="19:19" x14ac:dyDescent="0.25">
      <c r="S92" s="30"/>
    </row>
    <row r="93" spans="19:19" x14ac:dyDescent="0.25">
      <c r="S93" s="30"/>
    </row>
    <row r="94" spans="19:19" x14ac:dyDescent="0.25">
      <c r="S94" s="30"/>
    </row>
    <row r="95" spans="19:19" x14ac:dyDescent="0.25">
      <c r="S95" s="30"/>
    </row>
    <row r="96" spans="19:19" x14ac:dyDescent="0.25">
      <c r="S96" s="30"/>
    </row>
    <row r="97" spans="19:19" x14ac:dyDescent="0.25">
      <c r="S97" s="30"/>
    </row>
    <row r="98" spans="19:19" x14ac:dyDescent="0.25">
      <c r="S98" s="30"/>
    </row>
    <row r="99" spans="19:19" x14ac:dyDescent="0.25">
      <c r="S99" s="30"/>
    </row>
    <row r="100" spans="19:19" x14ac:dyDescent="0.25">
      <c r="S100" s="30"/>
    </row>
    <row r="101" spans="19:19" x14ac:dyDescent="0.25">
      <c r="S101" s="30"/>
    </row>
    <row r="102" spans="19:19" x14ac:dyDescent="0.25">
      <c r="S102" s="30"/>
    </row>
    <row r="103" spans="19:19" x14ac:dyDescent="0.25">
      <c r="S103" s="30"/>
    </row>
    <row r="104" spans="19:19" x14ac:dyDescent="0.25">
      <c r="S104" s="30"/>
    </row>
    <row r="105" spans="19:19" x14ac:dyDescent="0.25">
      <c r="S105" s="30"/>
    </row>
    <row r="106" spans="19:19" x14ac:dyDescent="0.25">
      <c r="S106" s="30"/>
    </row>
    <row r="107" spans="19:19" x14ac:dyDescent="0.25">
      <c r="S107" s="30"/>
    </row>
    <row r="108" spans="19:19" x14ac:dyDescent="0.25">
      <c r="S108" s="30"/>
    </row>
    <row r="109" spans="19:19" x14ac:dyDescent="0.25">
      <c r="S109" s="30"/>
    </row>
    <row r="110" spans="19:19" x14ac:dyDescent="0.25">
      <c r="S110" s="30"/>
    </row>
    <row r="111" spans="19:19" x14ac:dyDescent="0.25">
      <c r="S111" s="30"/>
    </row>
    <row r="112" spans="19:19" x14ac:dyDescent="0.25">
      <c r="S112" s="30"/>
    </row>
    <row r="113" spans="19:19" x14ac:dyDescent="0.25">
      <c r="S113" s="30"/>
    </row>
    <row r="114" spans="19:19" x14ac:dyDescent="0.25">
      <c r="S114" s="30"/>
    </row>
    <row r="115" spans="19:19" x14ac:dyDescent="0.25">
      <c r="S115" s="30"/>
    </row>
    <row r="116" spans="19:19" x14ac:dyDescent="0.25">
      <c r="S116" s="30"/>
    </row>
    <row r="117" spans="19:19" x14ac:dyDescent="0.25">
      <c r="S117" s="30"/>
    </row>
    <row r="118" spans="19:19" x14ac:dyDescent="0.25">
      <c r="S118" s="30"/>
    </row>
    <row r="119" spans="19:19" x14ac:dyDescent="0.25">
      <c r="S119" s="30"/>
    </row>
    <row r="120" spans="19:19" x14ac:dyDescent="0.25">
      <c r="S120" s="30"/>
    </row>
    <row r="121" spans="19:19" x14ac:dyDescent="0.25">
      <c r="S121" s="30"/>
    </row>
    <row r="122" spans="19:19" x14ac:dyDescent="0.25">
      <c r="S122" s="30"/>
    </row>
    <row r="123" spans="19:19" x14ac:dyDescent="0.25">
      <c r="S123" s="30"/>
    </row>
    <row r="124" spans="19:19" x14ac:dyDescent="0.25">
      <c r="S124" s="30"/>
    </row>
    <row r="125" spans="19:19" x14ac:dyDescent="0.25">
      <c r="S125" s="30"/>
    </row>
    <row r="126" spans="19:19" x14ac:dyDescent="0.25">
      <c r="S126" s="30"/>
    </row>
    <row r="127" spans="19:19" x14ac:dyDescent="0.25">
      <c r="S127" s="30"/>
    </row>
    <row r="128" spans="19:19" x14ac:dyDescent="0.25">
      <c r="S128" s="30"/>
    </row>
    <row r="129" spans="19:19" x14ac:dyDescent="0.25">
      <c r="S129" s="30"/>
    </row>
    <row r="130" spans="19:19" x14ac:dyDescent="0.25">
      <c r="S130" s="30"/>
    </row>
    <row r="131" spans="19:19" x14ac:dyDescent="0.25">
      <c r="S131" s="30"/>
    </row>
    <row r="132" spans="19:19" x14ac:dyDescent="0.25">
      <c r="S132" s="30"/>
    </row>
    <row r="133" spans="19:19" x14ac:dyDescent="0.25">
      <c r="S133" s="30"/>
    </row>
    <row r="134" spans="19:19" x14ac:dyDescent="0.25">
      <c r="S134" s="30"/>
    </row>
    <row r="135" spans="19:19" x14ac:dyDescent="0.25">
      <c r="S135" s="30"/>
    </row>
    <row r="136" spans="19:19" x14ac:dyDescent="0.25">
      <c r="S136" s="30"/>
    </row>
    <row r="137" spans="19:19" x14ac:dyDescent="0.25">
      <c r="S137" s="30"/>
    </row>
    <row r="138" spans="19:19" x14ac:dyDescent="0.25">
      <c r="S138" s="30"/>
    </row>
    <row r="139" spans="19:19" x14ac:dyDescent="0.25">
      <c r="S139" s="30"/>
    </row>
    <row r="140" spans="19:19" x14ac:dyDescent="0.25">
      <c r="S140" s="30"/>
    </row>
    <row r="141" spans="19:19" x14ac:dyDescent="0.25">
      <c r="S141" s="30"/>
    </row>
    <row r="142" spans="19:19" x14ac:dyDescent="0.25">
      <c r="S142" s="30"/>
    </row>
    <row r="143" spans="19:19" x14ac:dyDescent="0.25">
      <c r="S143" s="30"/>
    </row>
    <row r="144" spans="19:19" x14ac:dyDescent="0.25">
      <c r="S144" s="30"/>
    </row>
    <row r="145" spans="19:19" x14ac:dyDescent="0.25">
      <c r="S145" s="30"/>
    </row>
    <row r="146" spans="19:19" x14ac:dyDescent="0.25">
      <c r="S146" s="30"/>
    </row>
    <row r="147" spans="19:19" x14ac:dyDescent="0.25">
      <c r="S147" s="30"/>
    </row>
    <row r="148" spans="19:19" x14ac:dyDescent="0.25">
      <c r="S148" s="30"/>
    </row>
    <row r="149" spans="19:19" x14ac:dyDescent="0.25">
      <c r="S149" s="30"/>
    </row>
    <row r="150" spans="19:19" x14ac:dyDescent="0.25">
      <c r="S150" s="30"/>
    </row>
    <row r="151" spans="19:19" x14ac:dyDescent="0.25">
      <c r="S151" s="30"/>
    </row>
    <row r="152" spans="19:19" x14ac:dyDescent="0.25">
      <c r="S152" s="30"/>
    </row>
    <row r="153" spans="19:19" x14ac:dyDescent="0.25">
      <c r="S153" s="30"/>
    </row>
    <row r="154" spans="19:19" x14ac:dyDescent="0.25">
      <c r="S154" s="30"/>
    </row>
    <row r="155" spans="19:19" x14ac:dyDescent="0.25">
      <c r="S155" s="30"/>
    </row>
    <row r="156" spans="19:19" x14ac:dyDescent="0.25">
      <c r="S156" s="30"/>
    </row>
    <row r="157" spans="19:19" x14ac:dyDescent="0.25">
      <c r="S157" s="30"/>
    </row>
    <row r="158" spans="19:19" x14ac:dyDescent="0.25">
      <c r="S158" s="30"/>
    </row>
    <row r="159" spans="19:19" x14ac:dyDescent="0.25">
      <c r="S159" s="30"/>
    </row>
    <row r="160" spans="19:19" x14ac:dyDescent="0.25">
      <c r="S160" s="30"/>
    </row>
    <row r="161" spans="19:19" x14ac:dyDescent="0.25">
      <c r="S161" s="30"/>
    </row>
    <row r="162" spans="19:19" x14ac:dyDescent="0.25">
      <c r="S162" s="30"/>
    </row>
    <row r="163" spans="19:19" x14ac:dyDescent="0.25">
      <c r="S163" s="30"/>
    </row>
    <row r="164" spans="19:19" x14ac:dyDescent="0.25">
      <c r="S164" s="30"/>
    </row>
    <row r="165" spans="19:19" x14ac:dyDescent="0.25">
      <c r="S165" s="30"/>
    </row>
    <row r="166" spans="19:19" x14ac:dyDescent="0.25">
      <c r="S166" s="30"/>
    </row>
    <row r="167" spans="19:19" x14ac:dyDescent="0.25">
      <c r="S167" s="30"/>
    </row>
    <row r="168" spans="19:19" x14ac:dyDescent="0.25">
      <c r="S168" s="30"/>
    </row>
    <row r="169" spans="19:19" x14ac:dyDescent="0.25">
      <c r="S169" s="30"/>
    </row>
    <row r="170" spans="19:19" x14ac:dyDescent="0.25">
      <c r="S170" s="30"/>
    </row>
    <row r="171" spans="19:19" x14ac:dyDescent="0.25">
      <c r="S171" s="30"/>
    </row>
    <row r="172" spans="19:19" x14ac:dyDescent="0.25">
      <c r="S172" s="30"/>
    </row>
    <row r="173" spans="19:19" x14ac:dyDescent="0.25">
      <c r="S173" s="30"/>
    </row>
    <row r="174" spans="19:19" x14ac:dyDescent="0.25">
      <c r="S174" s="30"/>
    </row>
    <row r="175" spans="19:19" x14ac:dyDescent="0.25">
      <c r="S175" s="30"/>
    </row>
    <row r="176" spans="19:19" x14ac:dyDescent="0.25">
      <c r="S176" s="30"/>
    </row>
    <row r="177" spans="19:19" x14ac:dyDescent="0.25">
      <c r="S177" s="30"/>
    </row>
    <row r="178" spans="19:19" x14ac:dyDescent="0.25">
      <c r="S178" s="30"/>
    </row>
    <row r="179" spans="19:19" x14ac:dyDescent="0.25">
      <c r="S179" s="30"/>
    </row>
    <row r="180" spans="19:19" x14ac:dyDescent="0.25">
      <c r="S180" s="30"/>
    </row>
    <row r="181" spans="19:19" x14ac:dyDescent="0.25">
      <c r="S181" s="30"/>
    </row>
    <row r="182" spans="19:19" x14ac:dyDescent="0.25">
      <c r="S182" s="30"/>
    </row>
    <row r="183" spans="19:19" x14ac:dyDescent="0.25">
      <c r="S183" s="30"/>
    </row>
    <row r="184" spans="19:19" x14ac:dyDescent="0.25">
      <c r="S184" s="30"/>
    </row>
    <row r="185" spans="19:19" x14ac:dyDescent="0.25">
      <c r="S185" s="30"/>
    </row>
    <row r="186" spans="19:19" x14ac:dyDescent="0.25">
      <c r="S186" s="30"/>
    </row>
    <row r="187" spans="19:19" x14ac:dyDescent="0.25">
      <c r="S187" s="30"/>
    </row>
    <row r="188" spans="19:19" x14ac:dyDescent="0.25">
      <c r="S188" s="30"/>
    </row>
    <row r="189" spans="19:19" x14ac:dyDescent="0.25">
      <c r="S189" s="30"/>
    </row>
    <row r="190" spans="19:19" x14ac:dyDescent="0.25">
      <c r="S190" s="30"/>
    </row>
    <row r="191" spans="19:19" x14ac:dyDescent="0.25">
      <c r="S191" s="30"/>
    </row>
    <row r="192" spans="19:19" x14ac:dyDescent="0.25">
      <c r="S192" s="30"/>
    </row>
    <row r="193" spans="19:19" x14ac:dyDescent="0.25">
      <c r="S193" s="30"/>
    </row>
    <row r="194" spans="19:19" x14ac:dyDescent="0.25">
      <c r="S194" s="30"/>
    </row>
    <row r="195" spans="19:19" x14ac:dyDescent="0.25">
      <c r="S195" s="30"/>
    </row>
    <row r="196" spans="19:19" x14ac:dyDescent="0.25">
      <c r="S196" s="30"/>
    </row>
    <row r="197" spans="19:19" x14ac:dyDescent="0.25">
      <c r="S197" s="30"/>
    </row>
    <row r="198" spans="19:19" x14ac:dyDescent="0.25">
      <c r="S198" s="30"/>
    </row>
    <row r="199" spans="19:19" x14ac:dyDescent="0.25">
      <c r="S199" s="30"/>
    </row>
    <row r="200" spans="19:19" x14ac:dyDescent="0.25">
      <c r="S200" s="30"/>
    </row>
    <row r="201" spans="19:19" x14ac:dyDescent="0.25">
      <c r="S201" s="30"/>
    </row>
    <row r="202" spans="19:19" x14ac:dyDescent="0.25">
      <c r="S202" s="30"/>
    </row>
    <row r="203" spans="19:19" x14ac:dyDescent="0.25">
      <c r="S203" s="30"/>
    </row>
    <row r="204" spans="19:19" x14ac:dyDescent="0.25">
      <c r="S204" s="30"/>
    </row>
    <row r="205" spans="19:19" x14ac:dyDescent="0.25">
      <c r="S205" s="30"/>
    </row>
    <row r="206" spans="19:19" x14ac:dyDescent="0.25">
      <c r="S206" s="30"/>
    </row>
    <row r="207" spans="19:19" x14ac:dyDescent="0.25">
      <c r="S207" s="30"/>
    </row>
    <row r="208" spans="19:19" x14ac:dyDescent="0.25">
      <c r="S208" s="30"/>
    </row>
    <row r="209" spans="19:19" x14ac:dyDescent="0.25">
      <c r="S209" s="30"/>
    </row>
    <row r="210" spans="19:19" x14ac:dyDescent="0.25">
      <c r="S210" s="30"/>
    </row>
    <row r="211" spans="19:19" x14ac:dyDescent="0.25">
      <c r="S211" s="30"/>
    </row>
    <row r="212" spans="19:19" x14ac:dyDescent="0.25">
      <c r="S212" s="30"/>
    </row>
    <row r="213" spans="19:19" x14ac:dyDescent="0.25">
      <c r="S213" s="30"/>
    </row>
    <row r="214" spans="19:19" x14ac:dyDescent="0.25">
      <c r="S214" s="30"/>
    </row>
    <row r="215" spans="19:19" x14ac:dyDescent="0.25">
      <c r="S215" s="30"/>
    </row>
    <row r="216" spans="19:19" x14ac:dyDescent="0.25">
      <c r="S216" s="30"/>
    </row>
    <row r="217" spans="19:19" x14ac:dyDescent="0.25">
      <c r="S217" s="30"/>
    </row>
    <row r="218" spans="19:19" x14ac:dyDescent="0.25">
      <c r="S218" s="30"/>
    </row>
    <row r="219" spans="19:19" x14ac:dyDescent="0.25">
      <c r="S219" s="30"/>
    </row>
    <row r="220" spans="19:19" x14ac:dyDescent="0.25">
      <c r="S220" s="30"/>
    </row>
    <row r="221" spans="19:19" x14ac:dyDescent="0.25">
      <c r="S221" s="30"/>
    </row>
    <row r="222" spans="19:19" x14ac:dyDescent="0.25">
      <c r="S222" s="30"/>
    </row>
    <row r="223" spans="19:19" x14ac:dyDescent="0.25">
      <c r="S223" s="30"/>
    </row>
    <row r="224" spans="19:19" x14ac:dyDescent="0.25">
      <c r="S224" s="30"/>
    </row>
    <row r="225" spans="19:19" x14ac:dyDescent="0.25">
      <c r="S225" s="30"/>
    </row>
    <row r="226" spans="19:19" x14ac:dyDescent="0.25">
      <c r="S226" s="30"/>
    </row>
    <row r="227" spans="19:19" x14ac:dyDescent="0.25">
      <c r="S227" s="30"/>
    </row>
    <row r="228" spans="19:19" x14ac:dyDescent="0.25">
      <c r="S228" s="30"/>
    </row>
    <row r="229" spans="19:19" x14ac:dyDescent="0.25">
      <c r="S229" s="30"/>
    </row>
    <row r="230" spans="19:19" x14ac:dyDescent="0.25">
      <c r="S230" s="30"/>
    </row>
    <row r="231" spans="19:19" x14ac:dyDescent="0.25">
      <c r="S231" s="30"/>
    </row>
    <row r="232" spans="19:19" x14ac:dyDescent="0.25">
      <c r="S232" s="30"/>
    </row>
    <row r="233" spans="19:19" x14ac:dyDescent="0.25">
      <c r="S233" s="30"/>
    </row>
    <row r="234" spans="19:19" x14ac:dyDescent="0.25">
      <c r="S234" s="30"/>
    </row>
    <row r="235" spans="19:19" x14ac:dyDescent="0.25">
      <c r="S235" s="30"/>
    </row>
    <row r="236" spans="19:19" x14ac:dyDescent="0.25">
      <c r="S236" s="30"/>
    </row>
    <row r="237" spans="19:19" x14ac:dyDescent="0.25">
      <c r="S237" s="30"/>
    </row>
    <row r="238" spans="19:19" x14ac:dyDescent="0.25">
      <c r="S238" s="30"/>
    </row>
    <row r="239" spans="19:19" x14ac:dyDescent="0.25">
      <c r="S239" s="30"/>
    </row>
    <row r="240" spans="19:19" x14ac:dyDescent="0.25">
      <c r="S240" s="30"/>
    </row>
    <row r="241" spans="19:19" x14ac:dyDescent="0.25">
      <c r="S241" s="30"/>
    </row>
    <row r="242" spans="19:19" x14ac:dyDescent="0.25">
      <c r="S242" s="30"/>
    </row>
    <row r="243" spans="19:19" x14ac:dyDescent="0.25">
      <c r="S243" s="30"/>
    </row>
    <row r="244" spans="19:19" x14ac:dyDescent="0.25">
      <c r="S244" s="30"/>
    </row>
    <row r="245" spans="19:19" x14ac:dyDescent="0.25">
      <c r="S245" s="30"/>
    </row>
    <row r="246" spans="19:19" x14ac:dyDescent="0.25">
      <c r="S246" s="30"/>
    </row>
    <row r="247" spans="19:19" x14ac:dyDescent="0.25">
      <c r="S247" s="30"/>
    </row>
    <row r="248" spans="19:19" x14ac:dyDescent="0.25">
      <c r="S248" s="30"/>
    </row>
    <row r="249" spans="19:19" x14ac:dyDescent="0.25">
      <c r="S249" s="30"/>
    </row>
    <row r="250" spans="19:19" x14ac:dyDescent="0.25">
      <c r="S250" s="30"/>
    </row>
    <row r="251" spans="19:19" x14ac:dyDescent="0.25">
      <c r="S251" s="30"/>
    </row>
    <row r="252" spans="19:19" x14ac:dyDescent="0.25">
      <c r="S252" s="30"/>
    </row>
    <row r="253" spans="19:19" x14ac:dyDescent="0.25">
      <c r="S253" s="30"/>
    </row>
    <row r="254" spans="19:19" x14ac:dyDescent="0.25">
      <c r="S254" s="30"/>
    </row>
    <row r="255" spans="19:19" x14ac:dyDescent="0.25">
      <c r="S255" s="30"/>
    </row>
    <row r="256" spans="19:19" x14ac:dyDescent="0.25">
      <c r="S256" s="30"/>
    </row>
    <row r="257" spans="19:19" x14ac:dyDescent="0.25">
      <c r="S257" s="30"/>
    </row>
    <row r="258" spans="19:19" x14ac:dyDescent="0.25">
      <c r="S258" s="30"/>
    </row>
    <row r="259" spans="19:19" x14ac:dyDescent="0.25">
      <c r="S259" s="30"/>
    </row>
    <row r="260" spans="19:19" x14ac:dyDescent="0.25">
      <c r="S260" s="30"/>
    </row>
    <row r="261" spans="19:19" x14ac:dyDescent="0.25">
      <c r="S261" s="30"/>
    </row>
    <row r="262" spans="19:19" x14ac:dyDescent="0.25">
      <c r="S262" s="30"/>
    </row>
    <row r="263" spans="19:19" x14ac:dyDescent="0.25">
      <c r="S263" s="30"/>
    </row>
    <row r="264" spans="19:19" x14ac:dyDescent="0.25">
      <c r="S264" s="30"/>
    </row>
    <row r="265" spans="19:19" x14ac:dyDescent="0.25">
      <c r="S265" s="30"/>
    </row>
    <row r="266" spans="19:19" x14ac:dyDescent="0.25">
      <c r="S266" s="30"/>
    </row>
    <row r="267" spans="19:19" x14ac:dyDescent="0.25">
      <c r="S267" s="30"/>
    </row>
    <row r="268" spans="19:19" x14ac:dyDescent="0.25">
      <c r="S268" s="30"/>
    </row>
    <row r="269" spans="19:19" x14ac:dyDescent="0.25">
      <c r="S269" s="30"/>
    </row>
    <row r="270" spans="19:19" x14ac:dyDescent="0.25">
      <c r="S270" s="30"/>
    </row>
    <row r="271" spans="19:19" x14ac:dyDescent="0.25">
      <c r="S271" s="30"/>
    </row>
    <row r="272" spans="19:19" x14ac:dyDescent="0.25">
      <c r="S272" s="30"/>
    </row>
    <row r="273" spans="19:19" x14ac:dyDescent="0.25">
      <c r="S273" s="30"/>
    </row>
    <row r="274" spans="19:19" x14ac:dyDescent="0.25">
      <c r="S274" s="30"/>
    </row>
    <row r="275" spans="19:19" x14ac:dyDescent="0.25">
      <c r="S275" s="30"/>
    </row>
    <row r="276" spans="19:19" x14ac:dyDescent="0.25">
      <c r="S276" s="30"/>
    </row>
    <row r="277" spans="19:19" x14ac:dyDescent="0.25">
      <c r="S277" s="30"/>
    </row>
    <row r="278" spans="19:19" x14ac:dyDescent="0.25">
      <c r="S278" s="30"/>
    </row>
    <row r="279" spans="19:19" x14ac:dyDescent="0.25">
      <c r="S279" s="30"/>
    </row>
    <row r="280" spans="19:19" x14ac:dyDescent="0.25">
      <c r="S280" s="30"/>
    </row>
    <row r="281" spans="19:19" x14ac:dyDescent="0.25">
      <c r="S281" s="30"/>
    </row>
    <row r="282" spans="19:19" x14ac:dyDescent="0.25">
      <c r="S282" s="30"/>
    </row>
    <row r="283" spans="19:19" x14ac:dyDescent="0.25">
      <c r="S283" s="30"/>
    </row>
    <row r="284" spans="19:19" x14ac:dyDescent="0.25">
      <c r="S284" s="30"/>
    </row>
    <row r="285" spans="19:19" x14ac:dyDescent="0.25">
      <c r="S285" s="30"/>
    </row>
    <row r="286" spans="19:19" x14ac:dyDescent="0.25">
      <c r="S286" s="30"/>
    </row>
    <row r="287" spans="19:19" x14ac:dyDescent="0.25">
      <c r="S287" s="30"/>
    </row>
    <row r="288" spans="19:19" x14ac:dyDescent="0.25">
      <c r="S288" s="30"/>
    </row>
    <row r="289" spans="19:19" x14ac:dyDescent="0.25">
      <c r="S289" s="30"/>
    </row>
    <row r="290" spans="19:19" x14ac:dyDescent="0.25">
      <c r="S290" s="30"/>
    </row>
    <row r="291" spans="19:19" x14ac:dyDescent="0.25">
      <c r="S291" s="30"/>
    </row>
    <row r="292" spans="19:19" x14ac:dyDescent="0.25">
      <c r="S292" s="30"/>
    </row>
    <row r="293" spans="19:19" x14ac:dyDescent="0.25">
      <c r="S293" s="30"/>
    </row>
    <row r="294" spans="19:19" x14ac:dyDescent="0.25">
      <c r="S294" s="30"/>
    </row>
    <row r="295" spans="19:19" x14ac:dyDescent="0.25">
      <c r="S295" s="30"/>
    </row>
    <row r="296" spans="19:19" x14ac:dyDescent="0.25">
      <c r="S296" s="30"/>
    </row>
    <row r="297" spans="19:19" x14ac:dyDescent="0.25">
      <c r="S297" s="30"/>
    </row>
    <row r="298" spans="19:19" x14ac:dyDescent="0.25">
      <c r="S298" s="30"/>
    </row>
    <row r="299" spans="19:19" x14ac:dyDescent="0.25">
      <c r="S299" s="30"/>
    </row>
    <row r="300" spans="19:19" x14ac:dyDescent="0.25">
      <c r="S300" s="30"/>
    </row>
    <row r="301" spans="19:19" x14ac:dyDescent="0.25">
      <c r="S301" s="30"/>
    </row>
    <row r="302" spans="19:19" x14ac:dyDescent="0.25">
      <c r="S302" s="30"/>
    </row>
    <row r="303" spans="19:19" x14ac:dyDescent="0.25">
      <c r="S303" s="30"/>
    </row>
    <row r="304" spans="19:19" x14ac:dyDescent="0.25">
      <c r="S304" s="30"/>
    </row>
    <row r="305" spans="19:19" x14ac:dyDescent="0.25">
      <c r="S305" s="30"/>
    </row>
    <row r="306" spans="19:19" x14ac:dyDescent="0.25">
      <c r="S306" s="30"/>
    </row>
    <row r="307" spans="19:19" x14ac:dyDescent="0.25">
      <c r="S307" s="30"/>
    </row>
    <row r="308" spans="19:19" x14ac:dyDescent="0.25">
      <c r="S308" s="30"/>
    </row>
    <row r="309" spans="19:19" x14ac:dyDescent="0.25">
      <c r="S309" s="30"/>
    </row>
    <row r="310" spans="19:19" x14ac:dyDescent="0.25">
      <c r="S310" s="30"/>
    </row>
    <row r="311" spans="19:19" x14ac:dyDescent="0.25">
      <c r="S311" s="30"/>
    </row>
    <row r="312" spans="19:19" x14ac:dyDescent="0.25">
      <c r="S312" s="30"/>
    </row>
    <row r="313" spans="19:19" x14ac:dyDescent="0.25">
      <c r="S313" s="30"/>
    </row>
    <row r="314" spans="19:19" x14ac:dyDescent="0.25">
      <c r="S314" s="30"/>
    </row>
    <row r="315" spans="19:19" x14ac:dyDescent="0.25">
      <c r="S315" s="30"/>
    </row>
    <row r="316" spans="19:19" x14ac:dyDescent="0.25">
      <c r="S316" s="30"/>
    </row>
    <row r="317" spans="19:19" x14ac:dyDescent="0.25">
      <c r="S317" s="30"/>
    </row>
    <row r="318" spans="19:19" x14ac:dyDescent="0.25">
      <c r="S318" s="30"/>
    </row>
    <row r="319" spans="19:19" x14ac:dyDescent="0.25">
      <c r="S319" s="30"/>
    </row>
    <row r="320" spans="19:19" x14ac:dyDescent="0.25">
      <c r="S320" s="30"/>
    </row>
    <row r="321" spans="19:19" x14ac:dyDescent="0.25">
      <c r="S321" s="30"/>
    </row>
    <row r="322" spans="19:19" x14ac:dyDescent="0.25">
      <c r="S322" s="30"/>
    </row>
    <row r="323" spans="19:19" x14ac:dyDescent="0.25">
      <c r="S323" s="30"/>
    </row>
    <row r="324" spans="19:19" x14ac:dyDescent="0.25">
      <c r="S324" s="30"/>
    </row>
    <row r="325" spans="19:19" x14ac:dyDescent="0.25">
      <c r="S325" s="30"/>
    </row>
    <row r="326" spans="19:19" x14ac:dyDescent="0.25">
      <c r="S326" s="30"/>
    </row>
    <row r="327" spans="19:19" x14ac:dyDescent="0.25">
      <c r="S327" s="30"/>
    </row>
    <row r="328" spans="19:19" x14ac:dyDescent="0.25">
      <c r="S328" s="30"/>
    </row>
    <row r="329" spans="19:19" x14ac:dyDescent="0.25">
      <c r="S329" s="30"/>
    </row>
    <row r="330" spans="19:19" x14ac:dyDescent="0.25">
      <c r="S330" s="30"/>
    </row>
    <row r="331" spans="19:19" x14ac:dyDescent="0.25">
      <c r="S331" s="30"/>
    </row>
    <row r="332" spans="19:19" x14ac:dyDescent="0.25">
      <c r="S332" s="30"/>
    </row>
    <row r="333" spans="19:19" x14ac:dyDescent="0.25">
      <c r="S333" s="30"/>
    </row>
    <row r="334" spans="19:19" x14ac:dyDescent="0.25">
      <c r="S334" s="30"/>
    </row>
    <row r="335" spans="19:19" x14ac:dyDescent="0.25">
      <c r="S335" s="30"/>
    </row>
    <row r="336" spans="19:19" x14ac:dyDescent="0.25">
      <c r="S336" s="30"/>
    </row>
    <row r="337" spans="19:19" x14ac:dyDescent="0.25">
      <c r="S337" s="30"/>
    </row>
    <row r="338" spans="19:19" x14ac:dyDescent="0.25">
      <c r="S338" s="30"/>
    </row>
    <row r="339" spans="19:19" x14ac:dyDescent="0.25">
      <c r="S339" s="30"/>
    </row>
    <row r="340" spans="19:19" x14ac:dyDescent="0.25">
      <c r="S340" s="30"/>
    </row>
    <row r="341" spans="19:19" x14ac:dyDescent="0.25">
      <c r="S341" s="30"/>
    </row>
    <row r="342" spans="19:19" x14ac:dyDescent="0.25">
      <c r="S342" s="30"/>
    </row>
    <row r="343" spans="19:19" x14ac:dyDescent="0.25">
      <c r="S343" s="30"/>
    </row>
    <row r="344" spans="19:19" x14ac:dyDescent="0.25">
      <c r="S344" s="30"/>
    </row>
    <row r="345" spans="19:19" x14ac:dyDescent="0.25">
      <c r="S345" s="30"/>
    </row>
    <row r="346" spans="19:19" x14ac:dyDescent="0.25">
      <c r="S346" s="30"/>
    </row>
    <row r="347" spans="19:19" x14ac:dyDescent="0.25">
      <c r="S347" s="30"/>
    </row>
    <row r="348" spans="19:19" x14ac:dyDescent="0.25">
      <c r="S348" s="30"/>
    </row>
    <row r="349" spans="19:19" x14ac:dyDescent="0.25">
      <c r="S349" s="30"/>
    </row>
    <row r="350" spans="19:19" x14ac:dyDescent="0.25">
      <c r="S350" s="30"/>
    </row>
    <row r="351" spans="19:19" x14ac:dyDescent="0.25">
      <c r="S351" s="30"/>
    </row>
    <row r="352" spans="19:19" x14ac:dyDescent="0.25">
      <c r="S352" s="30"/>
    </row>
    <row r="353" spans="19:19" x14ac:dyDescent="0.25">
      <c r="S353" s="30"/>
    </row>
    <row r="354" spans="19:19" x14ac:dyDescent="0.25">
      <c r="S354" s="30"/>
    </row>
    <row r="355" spans="19:19" x14ac:dyDescent="0.25">
      <c r="S355" s="30"/>
    </row>
    <row r="356" spans="19:19" x14ac:dyDescent="0.25">
      <c r="S356" s="30"/>
    </row>
    <row r="357" spans="19:19" x14ac:dyDescent="0.25">
      <c r="S357" s="30"/>
    </row>
    <row r="358" spans="19:19" x14ac:dyDescent="0.25">
      <c r="S358" s="30"/>
    </row>
    <row r="359" spans="19:19" x14ac:dyDescent="0.25">
      <c r="S359" s="30"/>
    </row>
    <row r="360" spans="19:19" x14ac:dyDescent="0.25">
      <c r="S360" s="30"/>
    </row>
    <row r="361" spans="19:19" x14ac:dyDescent="0.25">
      <c r="S361" s="30"/>
    </row>
    <row r="362" spans="19:19" x14ac:dyDescent="0.25">
      <c r="S362" s="30"/>
    </row>
    <row r="363" spans="19:19" x14ac:dyDescent="0.25">
      <c r="S363" s="30"/>
    </row>
    <row r="364" spans="19:19" x14ac:dyDescent="0.25">
      <c r="S364" s="30"/>
    </row>
    <row r="365" spans="19:19" x14ac:dyDescent="0.25">
      <c r="S365" s="30"/>
    </row>
    <row r="366" spans="19:19" x14ac:dyDescent="0.25">
      <c r="S366" s="30"/>
    </row>
    <row r="367" spans="19:19" x14ac:dyDescent="0.25">
      <c r="S367" s="30"/>
    </row>
    <row r="368" spans="19:19" x14ac:dyDescent="0.25">
      <c r="S368" s="30"/>
    </row>
    <row r="369" spans="19:19" x14ac:dyDescent="0.25">
      <c r="S369" s="30"/>
    </row>
    <row r="370" spans="19:19" x14ac:dyDescent="0.25">
      <c r="S370" s="30"/>
    </row>
    <row r="371" spans="19:19" x14ac:dyDescent="0.25">
      <c r="S371" s="30"/>
    </row>
    <row r="372" spans="19:19" x14ac:dyDescent="0.25">
      <c r="S372" s="30"/>
    </row>
    <row r="373" spans="19:19" x14ac:dyDescent="0.25">
      <c r="S373" s="30"/>
    </row>
    <row r="374" spans="19:19" x14ac:dyDescent="0.25">
      <c r="S374" s="30"/>
    </row>
    <row r="375" spans="19:19" x14ac:dyDescent="0.25">
      <c r="S375" s="30"/>
    </row>
    <row r="376" spans="19:19" x14ac:dyDescent="0.25">
      <c r="S376" s="30"/>
    </row>
    <row r="377" spans="19:19" x14ac:dyDescent="0.25">
      <c r="S377" s="30"/>
    </row>
    <row r="378" spans="19:19" x14ac:dyDescent="0.25">
      <c r="S378" s="30"/>
    </row>
    <row r="379" spans="19:19" x14ac:dyDescent="0.25">
      <c r="S379" s="30"/>
    </row>
    <row r="380" spans="19:19" x14ac:dyDescent="0.25">
      <c r="S380" s="30"/>
    </row>
    <row r="381" spans="19:19" x14ac:dyDescent="0.25">
      <c r="S381" s="30"/>
    </row>
    <row r="382" spans="19:19" x14ac:dyDescent="0.25">
      <c r="S382" s="30"/>
    </row>
    <row r="383" spans="19:19" x14ac:dyDescent="0.25">
      <c r="S383" s="30"/>
    </row>
    <row r="384" spans="19:19" x14ac:dyDescent="0.25">
      <c r="S384" s="30"/>
    </row>
    <row r="385" spans="19:19" x14ac:dyDescent="0.25">
      <c r="S385" s="30"/>
    </row>
    <row r="386" spans="19:19" x14ac:dyDescent="0.25">
      <c r="S386" s="30"/>
    </row>
    <row r="387" spans="19:19" x14ac:dyDescent="0.25">
      <c r="S387" s="30"/>
    </row>
    <row r="388" spans="19:19" x14ac:dyDescent="0.25">
      <c r="S388" s="30"/>
    </row>
    <row r="389" spans="19:19" x14ac:dyDescent="0.25">
      <c r="S389" s="30"/>
    </row>
    <row r="390" spans="19:19" x14ac:dyDescent="0.25">
      <c r="S390" s="30"/>
    </row>
    <row r="391" spans="19:19" x14ac:dyDescent="0.25">
      <c r="S391" s="30"/>
    </row>
    <row r="392" spans="19:19" x14ac:dyDescent="0.25">
      <c r="S392" s="30"/>
    </row>
    <row r="393" spans="19:19" x14ac:dyDescent="0.25">
      <c r="S393" s="30"/>
    </row>
    <row r="394" spans="19:19" x14ac:dyDescent="0.25">
      <c r="S394" s="30"/>
    </row>
    <row r="395" spans="19:19" x14ac:dyDescent="0.25">
      <c r="S395" s="30"/>
    </row>
    <row r="396" spans="19:19" x14ac:dyDescent="0.25">
      <c r="S396" s="30"/>
    </row>
    <row r="397" spans="19:19" x14ac:dyDescent="0.25">
      <c r="S397" s="30"/>
    </row>
    <row r="398" spans="19:19" x14ac:dyDescent="0.25">
      <c r="S398" s="30"/>
    </row>
    <row r="399" spans="19:19" x14ac:dyDescent="0.25">
      <c r="S399" s="30"/>
    </row>
    <row r="400" spans="19:19" x14ac:dyDescent="0.25">
      <c r="S400" s="30"/>
    </row>
    <row r="401" spans="19:19" x14ac:dyDescent="0.25">
      <c r="S401" s="30"/>
    </row>
    <row r="402" spans="19:19" x14ac:dyDescent="0.25">
      <c r="S402" s="30"/>
    </row>
    <row r="403" spans="19:19" x14ac:dyDescent="0.25">
      <c r="S403" s="30"/>
    </row>
    <row r="404" spans="19:19" x14ac:dyDescent="0.25">
      <c r="S404" s="30"/>
    </row>
    <row r="405" spans="19:19" x14ac:dyDescent="0.25">
      <c r="S405" s="30"/>
    </row>
    <row r="406" spans="19:19" x14ac:dyDescent="0.25">
      <c r="S406" s="30"/>
    </row>
    <row r="407" spans="19:19" x14ac:dyDescent="0.25">
      <c r="S407" s="30"/>
    </row>
    <row r="408" spans="19:19" x14ac:dyDescent="0.25">
      <c r="S408" s="30"/>
    </row>
    <row r="409" spans="19:19" x14ac:dyDescent="0.25">
      <c r="S409" s="30"/>
    </row>
    <row r="410" spans="19:19" x14ac:dyDescent="0.25">
      <c r="S410" s="30"/>
    </row>
    <row r="411" spans="19:19" x14ac:dyDescent="0.25">
      <c r="S411" s="30"/>
    </row>
    <row r="412" spans="19:19" x14ac:dyDescent="0.25">
      <c r="S412" s="30"/>
    </row>
    <row r="413" spans="19:19" x14ac:dyDescent="0.25">
      <c r="S413" s="30"/>
    </row>
    <row r="414" spans="19:19" x14ac:dyDescent="0.25">
      <c r="S414" s="30"/>
    </row>
    <row r="415" spans="19:19" x14ac:dyDescent="0.25">
      <c r="S415" s="30"/>
    </row>
    <row r="416" spans="19:19" x14ac:dyDescent="0.25">
      <c r="S416" s="30"/>
    </row>
    <row r="417" spans="19:19" x14ac:dyDescent="0.25">
      <c r="S417" s="30"/>
    </row>
    <row r="418" spans="19:19" x14ac:dyDescent="0.25">
      <c r="S418" s="30"/>
    </row>
    <row r="419" spans="19:19" x14ac:dyDescent="0.25">
      <c r="S419" s="30"/>
    </row>
    <row r="420" spans="19:19" x14ac:dyDescent="0.25">
      <c r="S420" s="30"/>
    </row>
    <row r="421" spans="19:19" x14ac:dyDescent="0.25">
      <c r="S421" s="30"/>
    </row>
    <row r="422" spans="19:19" x14ac:dyDescent="0.25">
      <c r="S422" s="30"/>
    </row>
    <row r="423" spans="19:19" x14ac:dyDescent="0.25">
      <c r="S423" s="30"/>
    </row>
    <row r="424" spans="19:19" x14ac:dyDescent="0.25">
      <c r="S424" s="30"/>
    </row>
    <row r="425" spans="19:19" x14ac:dyDescent="0.25">
      <c r="S425" s="30"/>
    </row>
    <row r="426" spans="19:19" x14ac:dyDescent="0.25">
      <c r="S426" s="30"/>
    </row>
    <row r="427" spans="19:19" x14ac:dyDescent="0.25">
      <c r="S427" s="30"/>
    </row>
    <row r="428" spans="19:19" x14ac:dyDescent="0.25">
      <c r="S428" s="30"/>
    </row>
    <row r="429" spans="19:19" x14ac:dyDescent="0.25">
      <c r="S429" s="30"/>
    </row>
    <row r="430" spans="19:19" x14ac:dyDescent="0.25">
      <c r="S430" s="30"/>
    </row>
    <row r="431" spans="19:19" x14ac:dyDescent="0.25">
      <c r="S431" s="30"/>
    </row>
    <row r="432" spans="19:19" x14ac:dyDescent="0.25">
      <c r="S432" s="30"/>
    </row>
    <row r="433" spans="19:19" x14ac:dyDescent="0.25">
      <c r="S433" s="30"/>
    </row>
    <row r="434" spans="19:19" x14ac:dyDescent="0.25">
      <c r="S434" s="30"/>
    </row>
    <row r="435" spans="19:19" x14ac:dyDescent="0.25">
      <c r="S435" s="30"/>
    </row>
    <row r="436" spans="19:19" x14ac:dyDescent="0.25">
      <c r="S436" s="30"/>
    </row>
    <row r="437" spans="19:19" x14ac:dyDescent="0.25">
      <c r="S437" s="30"/>
    </row>
    <row r="438" spans="19:19" x14ac:dyDescent="0.25">
      <c r="S438" s="30"/>
    </row>
    <row r="439" spans="19:19" x14ac:dyDescent="0.25">
      <c r="S439" s="30"/>
    </row>
    <row r="440" spans="19:19" x14ac:dyDescent="0.25">
      <c r="S440" s="30"/>
    </row>
    <row r="441" spans="19:19" x14ac:dyDescent="0.25">
      <c r="S441" s="30"/>
    </row>
    <row r="442" spans="19:19" x14ac:dyDescent="0.25">
      <c r="S442" s="30"/>
    </row>
    <row r="443" spans="19:19" x14ac:dyDescent="0.25">
      <c r="S443" s="30"/>
    </row>
    <row r="444" spans="19:19" x14ac:dyDescent="0.25">
      <c r="S444" s="30"/>
    </row>
    <row r="445" spans="19:19" x14ac:dyDescent="0.25">
      <c r="S445" s="30"/>
    </row>
    <row r="446" spans="19:19" x14ac:dyDescent="0.25">
      <c r="S446" s="30"/>
    </row>
    <row r="447" spans="19:19" x14ac:dyDescent="0.25">
      <c r="S447" s="30"/>
    </row>
    <row r="448" spans="19:19" x14ac:dyDescent="0.25">
      <c r="S448" s="30"/>
    </row>
    <row r="449" spans="19:19" x14ac:dyDescent="0.25">
      <c r="S449" s="30"/>
    </row>
    <row r="450" spans="19:19" x14ac:dyDescent="0.25">
      <c r="S450" s="30"/>
    </row>
    <row r="451" spans="19:19" x14ac:dyDescent="0.25">
      <c r="S451" s="30"/>
    </row>
    <row r="452" spans="19:19" x14ac:dyDescent="0.25">
      <c r="S452" s="30"/>
    </row>
    <row r="453" spans="19:19" x14ac:dyDescent="0.25">
      <c r="S453" s="30"/>
    </row>
    <row r="454" spans="19:19" x14ac:dyDescent="0.25">
      <c r="S454" s="30"/>
    </row>
    <row r="455" spans="19:19" x14ac:dyDescent="0.25">
      <c r="S455" s="30"/>
    </row>
    <row r="456" spans="19:19" x14ac:dyDescent="0.25">
      <c r="S456" s="30"/>
    </row>
    <row r="457" spans="19:19" x14ac:dyDescent="0.25">
      <c r="S457" s="30"/>
    </row>
    <row r="458" spans="19:19" x14ac:dyDescent="0.25">
      <c r="S458" s="30"/>
    </row>
    <row r="459" spans="19:19" x14ac:dyDescent="0.25">
      <c r="S459" s="30"/>
    </row>
    <row r="460" spans="19:19" x14ac:dyDescent="0.25">
      <c r="S460" s="30"/>
    </row>
    <row r="461" spans="19:19" x14ac:dyDescent="0.25">
      <c r="S461" s="30"/>
    </row>
    <row r="462" spans="19:19" x14ac:dyDescent="0.25">
      <c r="S462" s="30"/>
    </row>
    <row r="463" spans="19:19" x14ac:dyDescent="0.25">
      <c r="S463" s="30"/>
    </row>
    <row r="464" spans="19:19" x14ac:dyDescent="0.25">
      <c r="S464" s="30"/>
    </row>
    <row r="465" spans="19:19" x14ac:dyDescent="0.25">
      <c r="S465" s="30"/>
    </row>
    <row r="466" spans="19:19" x14ac:dyDescent="0.25">
      <c r="S466" s="30"/>
    </row>
    <row r="467" spans="19:19" x14ac:dyDescent="0.25">
      <c r="S467" s="30"/>
    </row>
    <row r="468" spans="19:19" x14ac:dyDescent="0.25">
      <c r="S468" s="30"/>
    </row>
    <row r="469" spans="19:19" x14ac:dyDescent="0.25">
      <c r="S469" s="30"/>
    </row>
    <row r="470" spans="19:19" x14ac:dyDescent="0.25">
      <c r="S470" s="30"/>
    </row>
    <row r="471" spans="19:19" x14ac:dyDescent="0.25">
      <c r="S471" s="30"/>
    </row>
    <row r="472" spans="19:19" x14ac:dyDescent="0.25">
      <c r="S472" s="30"/>
    </row>
    <row r="473" spans="19:19" x14ac:dyDescent="0.25">
      <c r="S473" s="30"/>
    </row>
    <row r="474" spans="19:19" x14ac:dyDescent="0.25">
      <c r="S474" s="30"/>
    </row>
    <row r="475" spans="19:19" x14ac:dyDescent="0.25">
      <c r="S475" s="30"/>
    </row>
    <row r="476" spans="19:19" x14ac:dyDescent="0.25">
      <c r="S476" s="30"/>
    </row>
    <row r="477" spans="19:19" x14ac:dyDescent="0.25">
      <c r="S477" s="30"/>
    </row>
    <row r="478" spans="19:19" x14ac:dyDescent="0.25">
      <c r="S478" s="30"/>
    </row>
    <row r="479" spans="19:19" x14ac:dyDescent="0.25">
      <c r="S479" s="30"/>
    </row>
    <row r="480" spans="19:19" x14ac:dyDescent="0.25">
      <c r="S480" s="30"/>
    </row>
    <row r="481" spans="19:19" x14ac:dyDescent="0.25">
      <c r="S481" s="30"/>
    </row>
    <row r="482" spans="19:19" x14ac:dyDescent="0.25">
      <c r="S482" s="30"/>
    </row>
    <row r="483" spans="19:19" x14ac:dyDescent="0.25">
      <c r="S483" s="30"/>
    </row>
    <row r="484" spans="19:19" x14ac:dyDescent="0.25">
      <c r="S484" s="30"/>
    </row>
    <row r="485" spans="19:19" x14ac:dyDescent="0.25">
      <c r="S485" s="30"/>
    </row>
    <row r="486" spans="19:19" x14ac:dyDescent="0.25">
      <c r="S486" s="30"/>
    </row>
    <row r="487" spans="19:19" x14ac:dyDescent="0.25">
      <c r="S487" s="30"/>
    </row>
    <row r="488" spans="19:19" x14ac:dyDescent="0.25">
      <c r="S488" s="30"/>
    </row>
    <row r="489" spans="19:19" x14ac:dyDescent="0.25">
      <c r="S489" s="30"/>
    </row>
    <row r="490" spans="19:19" x14ac:dyDescent="0.25">
      <c r="S490" s="30"/>
    </row>
    <row r="491" spans="19:19" x14ac:dyDescent="0.25">
      <c r="S491" s="30"/>
    </row>
    <row r="492" spans="19:19" x14ac:dyDescent="0.25">
      <c r="S492" s="30"/>
    </row>
    <row r="493" spans="19:19" x14ac:dyDescent="0.25">
      <c r="S493" s="30"/>
    </row>
    <row r="494" spans="19:19" x14ac:dyDescent="0.25">
      <c r="S494" s="30"/>
    </row>
    <row r="495" spans="19:19" x14ac:dyDescent="0.25">
      <c r="S495" s="30"/>
    </row>
    <row r="496" spans="19:19" x14ac:dyDescent="0.25">
      <c r="S496" s="30"/>
    </row>
    <row r="497" spans="19:19" x14ac:dyDescent="0.25">
      <c r="S497" s="30"/>
    </row>
    <row r="498" spans="19:19" x14ac:dyDescent="0.25">
      <c r="S498" s="30"/>
    </row>
    <row r="499" spans="19:19" x14ac:dyDescent="0.25">
      <c r="S499" s="30"/>
    </row>
    <row r="500" spans="19:19" x14ac:dyDescent="0.25">
      <c r="S500" s="30"/>
    </row>
    <row r="501" spans="19:19" x14ac:dyDescent="0.25">
      <c r="S501" s="30"/>
    </row>
    <row r="502" spans="19:19" x14ac:dyDescent="0.25">
      <c r="S502" s="30"/>
    </row>
    <row r="503" spans="19:19" x14ac:dyDescent="0.25">
      <c r="S503" s="30"/>
    </row>
    <row r="504" spans="19:19" x14ac:dyDescent="0.25">
      <c r="S504" s="30"/>
    </row>
    <row r="505" spans="19:19" x14ac:dyDescent="0.25">
      <c r="S505" s="30"/>
    </row>
    <row r="506" spans="19:19" x14ac:dyDescent="0.25">
      <c r="S506" s="30"/>
    </row>
    <row r="507" spans="19:19" x14ac:dyDescent="0.25">
      <c r="S507" s="30"/>
    </row>
    <row r="508" spans="19:19" x14ac:dyDescent="0.25">
      <c r="S508" s="30"/>
    </row>
    <row r="509" spans="19:19" x14ac:dyDescent="0.25">
      <c r="S509" s="30"/>
    </row>
    <row r="510" spans="19:19" x14ac:dyDescent="0.25">
      <c r="S510" s="30"/>
    </row>
    <row r="511" spans="19:19" x14ac:dyDescent="0.25">
      <c r="S511" s="30"/>
    </row>
    <row r="512" spans="19:19" x14ac:dyDescent="0.25">
      <c r="S512" s="30"/>
    </row>
    <row r="513" spans="19:19" x14ac:dyDescent="0.25">
      <c r="S513" s="30"/>
    </row>
    <row r="514" spans="19:19" x14ac:dyDescent="0.25">
      <c r="S514" s="30"/>
    </row>
    <row r="515" spans="19:19" x14ac:dyDescent="0.25">
      <c r="S515" s="30"/>
    </row>
    <row r="516" spans="19:19" x14ac:dyDescent="0.25">
      <c r="S516" s="30"/>
    </row>
    <row r="517" spans="19:19" x14ac:dyDescent="0.25">
      <c r="S517" s="30"/>
    </row>
    <row r="518" spans="19:19" x14ac:dyDescent="0.25">
      <c r="S518" s="30"/>
    </row>
    <row r="519" spans="19:19" x14ac:dyDescent="0.25">
      <c r="S519" s="30"/>
    </row>
    <row r="520" spans="19:19" x14ac:dyDescent="0.25">
      <c r="S520" s="30"/>
    </row>
    <row r="521" spans="19:19" x14ac:dyDescent="0.25">
      <c r="S521" s="30"/>
    </row>
    <row r="522" spans="19:19" x14ac:dyDescent="0.25">
      <c r="S522" s="30"/>
    </row>
    <row r="523" spans="19:19" x14ac:dyDescent="0.25">
      <c r="S523" s="30"/>
    </row>
    <row r="524" spans="19:19" x14ac:dyDescent="0.25">
      <c r="S524" s="30"/>
    </row>
    <row r="525" spans="19:19" x14ac:dyDescent="0.25">
      <c r="S525" s="30"/>
    </row>
    <row r="526" spans="19:19" x14ac:dyDescent="0.25">
      <c r="S526" s="30"/>
    </row>
    <row r="527" spans="19:19" x14ac:dyDescent="0.25">
      <c r="S527" s="30"/>
    </row>
    <row r="528" spans="19:19" x14ac:dyDescent="0.25">
      <c r="S528" s="30"/>
    </row>
    <row r="529" spans="19:19" x14ac:dyDescent="0.25">
      <c r="S529" s="30"/>
    </row>
    <row r="530" spans="19:19" x14ac:dyDescent="0.25">
      <c r="S530" s="30"/>
    </row>
    <row r="531" spans="19:19" x14ac:dyDescent="0.25">
      <c r="S531" s="30"/>
    </row>
    <row r="532" spans="19:19" x14ac:dyDescent="0.25">
      <c r="S532" s="30"/>
    </row>
    <row r="533" spans="19:19" x14ac:dyDescent="0.25">
      <c r="S533" s="30"/>
    </row>
    <row r="534" spans="19:19" x14ac:dyDescent="0.25">
      <c r="S534" s="30"/>
    </row>
    <row r="535" spans="19:19" x14ac:dyDescent="0.25">
      <c r="S535" s="30"/>
    </row>
    <row r="536" spans="19:19" x14ac:dyDescent="0.25">
      <c r="S536" s="30"/>
    </row>
    <row r="537" spans="19:19" x14ac:dyDescent="0.25">
      <c r="S537" s="30"/>
    </row>
    <row r="538" spans="19:19" x14ac:dyDescent="0.25">
      <c r="S538" s="30"/>
    </row>
    <row r="539" spans="19:19" x14ac:dyDescent="0.25">
      <c r="S539" s="30"/>
    </row>
    <row r="540" spans="19:19" x14ac:dyDescent="0.25">
      <c r="S540" s="30"/>
    </row>
    <row r="541" spans="19:19" x14ac:dyDescent="0.25">
      <c r="S541" s="30"/>
    </row>
    <row r="542" spans="19:19" x14ac:dyDescent="0.25">
      <c r="S542" s="30"/>
    </row>
    <row r="543" spans="19:19" x14ac:dyDescent="0.25">
      <c r="S543" s="30"/>
    </row>
    <row r="544" spans="19:19" x14ac:dyDescent="0.25">
      <c r="S544" s="30"/>
    </row>
    <row r="545" spans="19:19" x14ac:dyDescent="0.25">
      <c r="S545" s="30"/>
    </row>
    <row r="546" spans="19:19" x14ac:dyDescent="0.25">
      <c r="S546" s="30"/>
    </row>
    <row r="547" spans="19:19" x14ac:dyDescent="0.25">
      <c r="S547" s="30"/>
    </row>
    <row r="548" spans="19:19" x14ac:dyDescent="0.25">
      <c r="S548" s="30"/>
    </row>
    <row r="549" spans="19:19" x14ac:dyDescent="0.25">
      <c r="S549" s="30"/>
    </row>
    <row r="550" spans="19:19" x14ac:dyDescent="0.25">
      <c r="S550" s="30"/>
    </row>
    <row r="551" spans="19:19" x14ac:dyDescent="0.25">
      <c r="S551" s="30"/>
    </row>
    <row r="552" spans="19:19" x14ac:dyDescent="0.25">
      <c r="S552" s="30"/>
    </row>
    <row r="553" spans="19:19" x14ac:dyDescent="0.25">
      <c r="S553" s="30"/>
    </row>
    <row r="554" spans="19:19" x14ac:dyDescent="0.25">
      <c r="S554" s="30"/>
    </row>
    <row r="555" spans="19:19" x14ac:dyDescent="0.25">
      <c r="S555" s="30"/>
    </row>
    <row r="556" spans="19:19" x14ac:dyDescent="0.25">
      <c r="S556" s="30"/>
    </row>
    <row r="557" spans="19:19" x14ac:dyDescent="0.25">
      <c r="S557" s="30"/>
    </row>
    <row r="558" spans="19:19" x14ac:dyDescent="0.25">
      <c r="S558" s="30"/>
    </row>
    <row r="559" spans="19:19" x14ac:dyDescent="0.25">
      <c r="S559" s="30"/>
    </row>
    <row r="560" spans="19:19" x14ac:dyDescent="0.25">
      <c r="S560" s="30"/>
    </row>
    <row r="561" spans="19:19" x14ac:dyDescent="0.25">
      <c r="S561" s="30"/>
    </row>
    <row r="562" spans="19:19" x14ac:dyDescent="0.25">
      <c r="S562" s="30"/>
    </row>
    <row r="563" spans="19:19" x14ac:dyDescent="0.25">
      <c r="S563" s="30"/>
    </row>
    <row r="564" spans="19:19" x14ac:dyDescent="0.25">
      <c r="S564" s="30"/>
    </row>
    <row r="565" spans="19:19" x14ac:dyDescent="0.25">
      <c r="S565" s="30"/>
    </row>
    <row r="566" spans="19:19" x14ac:dyDescent="0.25">
      <c r="S566" s="30"/>
    </row>
    <row r="567" spans="19:19" x14ac:dyDescent="0.25">
      <c r="S567" s="30"/>
    </row>
    <row r="568" spans="19:19" x14ac:dyDescent="0.25">
      <c r="S568" s="30"/>
    </row>
    <row r="569" spans="19:19" x14ac:dyDescent="0.25">
      <c r="S569" s="30"/>
    </row>
    <row r="570" spans="19:19" x14ac:dyDescent="0.25">
      <c r="S570" s="30"/>
    </row>
    <row r="571" spans="19:19" x14ac:dyDescent="0.25">
      <c r="S571" s="30"/>
    </row>
    <row r="572" spans="19:19" x14ac:dyDescent="0.25">
      <c r="S572" s="30"/>
    </row>
    <row r="573" spans="19:19" x14ac:dyDescent="0.25">
      <c r="S573" s="30"/>
    </row>
    <row r="574" spans="19:19" x14ac:dyDescent="0.25">
      <c r="S574" s="30"/>
    </row>
    <row r="575" spans="19:19" x14ac:dyDescent="0.25">
      <c r="S575" s="30"/>
    </row>
    <row r="576" spans="19:19" x14ac:dyDescent="0.25">
      <c r="S576" s="30"/>
    </row>
    <row r="577" spans="19:19" x14ac:dyDescent="0.25">
      <c r="S577" s="30"/>
    </row>
    <row r="578" spans="19:19" x14ac:dyDescent="0.25">
      <c r="S578" s="30"/>
    </row>
    <row r="579" spans="19:19" x14ac:dyDescent="0.25">
      <c r="S579" s="30"/>
    </row>
    <row r="580" spans="19:19" x14ac:dyDescent="0.25">
      <c r="S580" s="30"/>
    </row>
    <row r="581" spans="19:19" x14ac:dyDescent="0.25">
      <c r="S581" s="30"/>
    </row>
    <row r="582" spans="19:19" x14ac:dyDescent="0.25">
      <c r="S582" s="30"/>
    </row>
    <row r="583" spans="19:19" x14ac:dyDescent="0.25">
      <c r="S583" s="30"/>
    </row>
    <row r="584" spans="19:19" x14ac:dyDescent="0.25">
      <c r="S584" s="30"/>
    </row>
    <row r="585" spans="19:19" x14ac:dyDescent="0.25">
      <c r="S585" s="30"/>
    </row>
    <row r="586" spans="19:19" x14ac:dyDescent="0.25">
      <c r="S586" s="30"/>
    </row>
    <row r="587" spans="19:19" x14ac:dyDescent="0.25">
      <c r="S587" s="30"/>
    </row>
    <row r="588" spans="19:19" x14ac:dyDescent="0.25">
      <c r="S588" s="30"/>
    </row>
    <row r="589" spans="19:19" x14ac:dyDescent="0.25">
      <c r="S589" s="30"/>
    </row>
    <row r="590" spans="19:19" x14ac:dyDescent="0.25">
      <c r="S590" s="30"/>
    </row>
    <row r="591" spans="19:19" x14ac:dyDescent="0.25">
      <c r="S591" s="30"/>
    </row>
    <row r="592" spans="19:19" x14ac:dyDescent="0.25">
      <c r="S592" s="30"/>
    </row>
    <row r="593" spans="19:19" x14ac:dyDescent="0.25">
      <c r="S593" s="30"/>
    </row>
    <row r="594" spans="19:19" x14ac:dyDescent="0.25">
      <c r="S594" s="30"/>
    </row>
    <row r="595" spans="19:19" x14ac:dyDescent="0.25">
      <c r="S595" s="30"/>
    </row>
    <row r="596" spans="19:19" x14ac:dyDescent="0.25">
      <c r="S596" s="30"/>
    </row>
    <row r="597" spans="19:19" x14ac:dyDescent="0.25">
      <c r="S597" s="30"/>
    </row>
    <row r="598" spans="19:19" x14ac:dyDescent="0.25">
      <c r="S598" s="30"/>
    </row>
    <row r="599" spans="19:19" x14ac:dyDescent="0.25">
      <c r="S599" s="30"/>
    </row>
    <row r="600" spans="19:19" x14ac:dyDescent="0.25">
      <c r="S600" s="30"/>
    </row>
    <row r="601" spans="19:19" x14ac:dyDescent="0.25">
      <c r="S601" s="30"/>
    </row>
    <row r="602" spans="19:19" x14ac:dyDescent="0.25">
      <c r="S602" s="30"/>
    </row>
    <row r="603" spans="19:19" x14ac:dyDescent="0.25">
      <c r="S603" s="30"/>
    </row>
    <row r="604" spans="19:19" x14ac:dyDescent="0.25">
      <c r="S604" s="30"/>
    </row>
    <row r="605" spans="19:19" x14ac:dyDescent="0.25">
      <c r="S605" s="30"/>
    </row>
    <row r="606" spans="19:19" x14ac:dyDescent="0.25">
      <c r="S606" s="30"/>
    </row>
    <row r="607" spans="19:19" x14ac:dyDescent="0.25">
      <c r="S607" s="30"/>
    </row>
    <row r="608" spans="19:19" x14ac:dyDescent="0.25">
      <c r="S608" s="30"/>
    </row>
    <row r="609" spans="19:19" x14ac:dyDescent="0.25">
      <c r="S609" s="30"/>
    </row>
    <row r="610" spans="19:19" x14ac:dyDescent="0.25">
      <c r="S610" s="30"/>
    </row>
    <row r="611" spans="19:19" x14ac:dyDescent="0.25">
      <c r="S611" s="30"/>
    </row>
    <row r="612" spans="19:19" x14ac:dyDescent="0.25">
      <c r="S612" s="30"/>
    </row>
    <row r="613" spans="19:19" x14ac:dyDescent="0.25">
      <c r="S613" s="30"/>
    </row>
    <row r="614" spans="19:19" x14ac:dyDescent="0.25">
      <c r="S614" s="30"/>
    </row>
    <row r="615" spans="19:19" x14ac:dyDescent="0.25">
      <c r="S615" s="30"/>
    </row>
    <row r="616" spans="19:19" x14ac:dyDescent="0.25">
      <c r="S616" s="30"/>
    </row>
    <row r="617" spans="19:19" x14ac:dyDescent="0.25">
      <c r="S617" s="30"/>
    </row>
    <row r="618" spans="19:19" x14ac:dyDescent="0.25">
      <c r="S618" s="30"/>
    </row>
    <row r="619" spans="19:19" x14ac:dyDescent="0.25">
      <c r="S619" s="30"/>
    </row>
    <row r="620" spans="19:19" x14ac:dyDescent="0.25">
      <c r="S620" s="30"/>
    </row>
    <row r="621" spans="19:19" x14ac:dyDescent="0.25">
      <c r="S621" s="30"/>
    </row>
    <row r="622" spans="19:19" x14ac:dyDescent="0.25">
      <c r="S622" s="30"/>
    </row>
    <row r="623" spans="19:19" x14ac:dyDescent="0.25">
      <c r="S623" s="30"/>
    </row>
    <row r="624" spans="19:19" x14ac:dyDescent="0.25">
      <c r="S624" s="30"/>
    </row>
    <row r="625" spans="19:19" x14ac:dyDescent="0.25">
      <c r="S625" s="30"/>
    </row>
    <row r="626" spans="19:19" x14ac:dyDescent="0.25">
      <c r="S626" s="30"/>
    </row>
    <row r="627" spans="19:19" x14ac:dyDescent="0.25">
      <c r="S627" s="30"/>
    </row>
    <row r="628" spans="19:19" x14ac:dyDescent="0.25">
      <c r="S628" s="30"/>
    </row>
    <row r="629" spans="19:19" x14ac:dyDescent="0.25">
      <c r="S629" s="30"/>
    </row>
    <row r="630" spans="19:19" x14ac:dyDescent="0.25">
      <c r="S630" s="30"/>
    </row>
    <row r="631" spans="19:19" x14ac:dyDescent="0.25">
      <c r="S631" s="30"/>
    </row>
    <row r="632" spans="19:19" x14ac:dyDescent="0.25">
      <c r="S632" s="30"/>
    </row>
    <row r="633" spans="19:19" x14ac:dyDescent="0.25">
      <c r="S633" s="30"/>
    </row>
    <row r="634" spans="19:19" x14ac:dyDescent="0.25">
      <c r="S634" s="30"/>
    </row>
    <row r="635" spans="19:19" x14ac:dyDescent="0.25">
      <c r="S635" s="30"/>
    </row>
    <row r="636" spans="19:19" x14ac:dyDescent="0.25">
      <c r="S636" s="30"/>
    </row>
    <row r="637" spans="19:19" x14ac:dyDescent="0.25">
      <c r="S637" s="30"/>
    </row>
    <row r="638" spans="19:19" x14ac:dyDescent="0.25">
      <c r="S638" s="30"/>
    </row>
    <row r="639" spans="19:19" x14ac:dyDescent="0.25">
      <c r="S639" s="30"/>
    </row>
    <row r="640" spans="19:19" x14ac:dyDescent="0.25">
      <c r="S640" s="30"/>
    </row>
    <row r="641" spans="19:19" x14ac:dyDescent="0.25">
      <c r="S641" s="30"/>
    </row>
    <row r="642" spans="19:19" x14ac:dyDescent="0.25">
      <c r="S642" s="30"/>
    </row>
    <row r="643" spans="19:19" x14ac:dyDescent="0.25">
      <c r="S643" s="30"/>
    </row>
    <row r="644" spans="19:19" x14ac:dyDescent="0.25">
      <c r="S644" s="30"/>
    </row>
    <row r="645" spans="19:19" x14ac:dyDescent="0.25">
      <c r="S645" s="30"/>
    </row>
    <row r="646" spans="19:19" x14ac:dyDescent="0.25">
      <c r="S646" s="30"/>
    </row>
    <row r="647" spans="19:19" x14ac:dyDescent="0.25">
      <c r="S647" s="30"/>
    </row>
    <row r="648" spans="19:19" x14ac:dyDescent="0.25">
      <c r="S648" s="30"/>
    </row>
    <row r="649" spans="19:19" x14ac:dyDescent="0.25">
      <c r="S649" s="30"/>
    </row>
    <row r="650" spans="19:19" x14ac:dyDescent="0.25">
      <c r="S650" s="30"/>
    </row>
    <row r="651" spans="19:19" x14ac:dyDescent="0.25">
      <c r="S651" s="30"/>
    </row>
    <row r="652" spans="19:19" x14ac:dyDescent="0.25">
      <c r="S652" s="30"/>
    </row>
    <row r="653" spans="19:19" x14ac:dyDescent="0.25">
      <c r="S653" s="30"/>
    </row>
    <row r="654" spans="19:19" x14ac:dyDescent="0.25">
      <c r="S654" s="30"/>
    </row>
    <row r="655" spans="19:19" x14ac:dyDescent="0.25">
      <c r="S655" s="30"/>
    </row>
    <row r="656" spans="19:19" x14ac:dyDescent="0.25">
      <c r="S656" s="30"/>
    </row>
    <row r="657" spans="19:19" x14ac:dyDescent="0.25">
      <c r="S657" s="30"/>
    </row>
    <row r="658" spans="19:19" x14ac:dyDescent="0.25">
      <c r="S658" s="30"/>
    </row>
    <row r="659" spans="19:19" x14ac:dyDescent="0.25">
      <c r="S659" s="30"/>
    </row>
    <row r="660" spans="19:19" x14ac:dyDescent="0.25">
      <c r="S660" s="30"/>
    </row>
    <row r="661" spans="19:19" x14ac:dyDescent="0.25">
      <c r="S661" s="30"/>
    </row>
    <row r="662" spans="19:19" x14ac:dyDescent="0.25">
      <c r="S662" s="30"/>
    </row>
    <row r="663" spans="19:19" x14ac:dyDescent="0.25">
      <c r="S663" s="30"/>
    </row>
    <row r="664" spans="19:19" x14ac:dyDescent="0.25">
      <c r="S664" s="30"/>
    </row>
    <row r="665" spans="19:19" x14ac:dyDescent="0.25">
      <c r="S665" s="30"/>
    </row>
    <row r="666" spans="19:19" x14ac:dyDescent="0.25">
      <c r="S666" s="30"/>
    </row>
    <row r="667" spans="19:19" x14ac:dyDescent="0.25">
      <c r="S667" s="30"/>
    </row>
    <row r="668" spans="19:19" x14ac:dyDescent="0.25">
      <c r="S668" s="30"/>
    </row>
    <row r="669" spans="19:19" x14ac:dyDescent="0.25">
      <c r="S669" s="30"/>
    </row>
    <row r="670" spans="19:19" x14ac:dyDescent="0.25">
      <c r="S670" s="30"/>
    </row>
    <row r="671" spans="19:19" x14ac:dyDescent="0.25">
      <c r="S671" s="30"/>
    </row>
    <row r="672" spans="19:19" x14ac:dyDescent="0.25">
      <c r="S672" s="30"/>
    </row>
    <row r="673" spans="19:19" x14ac:dyDescent="0.25">
      <c r="S673" s="30"/>
    </row>
    <row r="674" spans="19:19" x14ac:dyDescent="0.25">
      <c r="S674" s="30"/>
    </row>
    <row r="675" spans="19:19" x14ac:dyDescent="0.25">
      <c r="S675" s="30"/>
    </row>
    <row r="676" spans="19:19" x14ac:dyDescent="0.25">
      <c r="S676" s="30"/>
    </row>
    <row r="677" spans="19:19" x14ac:dyDescent="0.25">
      <c r="S677" s="30"/>
    </row>
    <row r="678" spans="19:19" x14ac:dyDescent="0.25">
      <c r="S678" s="30"/>
    </row>
    <row r="679" spans="19:19" x14ac:dyDescent="0.25">
      <c r="S679" s="30"/>
    </row>
    <row r="680" spans="19:19" x14ac:dyDescent="0.25">
      <c r="S680" s="30"/>
    </row>
    <row r="681" spans="19:19" x14ac:dyDescent="0.25">
      <c r="S681" s="30"/>
    </row>
    <row r="682" spans="19:19" x14ac:dyDescent="0.25">
      <c r="S682" s="30"/>
    </row>
    <row r="683" spans="19:19" x14ac:dyDescent="0.25">
      <c r="S683" s="30"/>
    </row>
    <row r="684" spans="19:19" x14ac:dyDescent="0.25">
      <c r="S684" s="30"/>
    </row>
    <row r="685" spans="19:19" x14ac:dyDescent="0.25">
      <c r="S685" s="30"/>
    </row>
    <row r="686" spans="19:19" x14ac:dyDescent="0.25">
      <c r="S686" s="30"/>
    </row>
    <row r="687" spans="19:19" x14ac:dyDescent="0.25">
      <c r="S687" s="30"/>
    </row>
    <row r="688" spans="19:19" x14ac:dyDescent="0.25">
      <c r="S688" s="30"/>
    </row>
    <row r="689" spans="19:19" x14ac:dyDescent="0.25">
      <c r="S689" s="30"/>
    </row>
    <row r="690" spans="19:19" x14ac:dyDescent="0.25">
      <c r="S690" s="30"/>
    </row>
    <row r="691" spans="19:19" x14ac:dyDescent="0.25">
      <c r="S691" s="30"/>
    </row>
    <row r="692" spans="19:19" x14ac:dyDescent="0.25">
      <c r="S692" s="30"/>
    </row>
    <row r="693" spans="19:19" x14ac:dyDescent="0.25">
      <c r="S693" s="30"/>
    </row>
    <row r="694" spans="19:19" x14ac:dyDescent="0.25">
      <c r="S694" s="30"/>
    </row>
    <row r="695" spans="19:19" x14ac:dyDescent="0.25">
      <c r="S695" s="30"/>
    </row>
    <row r="696" spans="19:19" x14ac:dyDescent="0.25">
      <c r="S696" s="30"/>
    </row>
    <row r="697" spans="19:19" x14ac:dyDescent="0.25">
      <c r="S697" s="30"/>
    </row>
    <row r="698" spans="19:19" x14ac:dyDescent="0.25">
      <c r="S698" s="30"/>
    </row>
    <row r="699" spans="19:19" x14ac:dyDescent="0.25">
      <c r="S699" s="30"/>
    </row>
    <row r="700" spans="19:19" x14ac:dyDescent="0.25">
      <c r="S700" s="30"/>
    </row>
    <row r="701" spans="19:19" x14ac:dyDescent="0.25">
      <c r="S701" s="30"/>
    </row>
    <row r="702" spans="19:19" x14ac:dyDescent="0.25">
      <c r="S702" s="30"/>
    </row>
    <row r="703" spans="19:19" x14ac:dyDescent="0.25">
      <c r="S703" s="30"/>
    </row>
    <row r="704" spans="19:19" x14ac:dyDescent="0.25">
      <c r="S704" s="30"/>
    </row>
    <row r="705" spans="19:19" x14ac:dyDescent="0.25">
      <c r="S705" s="30"/>
    </row>
    <row r="706" spans="19:19" x14ac:dyDescent="0.25">
      <c r="S706" s="30"/>
    </row>
    <row r="707" spans="19:19" x14ac:dyDescent="0.25">
      <c r="S707" s="30"/>
    </row>
    <row r="708" spans="19:19" x14ac:dyDescent="0.25">
      <c r="S708" s="30"/>
    </row>
    <row r="709" spans="19:19" x14ac:dyDescent="0.25">
      <c r="S709" s="30"/>
    </row>
    <row r="710" spans="19:19" x14ac:dyDescent="0.25">
      <c r="S710" s="30"/>
    </row>
    <row r="711" spans="19:19" x14ac:dyDescent="0.25">
      <c r="S711" s="30"/>
    </row>
    <row r="712" spans="19:19" x14ac:dyDescent="0.25">
      <c r="S712" s="30"/>
    </row>
    <row r="713" spans="19:19" x14ac:dyDescent="0.25">
      <c r="S713" s="30"/>
    </row>
    <row r="714" spans="19:19" x14ac:dyDescent="0.25">
      <c r="S714" s="30"/>
    </row>
    <row r="715" spans="19:19" x14ac:dyDescent="0.25">
      <c r="S715" s="30"/>
    </row>
    <row r="716" spans="19:19" x14ac:dyDescent="0.25">
      <c r="S716" s="30"/>
    </row>
    <row r="717" spans="19:19" x14ac:dyDescent="0.25">
      <c r="S717" s="30"/>
    </row>
    <row r="718" spans="19:19" x14ac:dyDescent="0.25">
      <c r="S718" s="30"/>
    </row>
    <row r="719" spans="19:19" x14ac:dyDescent="0.25">
      <c r="S719" s="30"/>
    </row>
    <row r="720" spans="19:19" x14ac:dyDescent="0.25">
      <c r="S720" s="30"/>
    </row>
    <row r="721" spans="19:19" x14ac:dyDescent="0.25">
      <c r="S721" s="30"/>
    </row>
    <row r="722" spans="19:19" x14ac:dyDescent="0.25">
      <c r="S722" s="30"/>
    </row>
    <row r="723" spans="19:19" x14ac:dyDescent="0.25">
      <c r="S723" s="30"/>
    </row>
    <row r="724" spans="19:19" x14ac:dyDescent="0.25">
      <c r="S724" s="30"/>
    </row>
    <row r="725" spans="19:19" x14ac:dyDescent="0.25">
      <c r="S725" s="30"/>
    </row>
    <row r="726" spans="19:19" x14ac:dyDescent="0.25">
      <c r="S726" s="30"/>
    </row>
    <row r="727" spans="19:19" x14ac:dyDescent="0.25">
      <c r="S727" s="30"/>
    </row>
    <row r="728" spans="19:19" x14ac:dyDescent="0.25">
      <c r="S728" s="30"/>
    </row>
    <row r="729" spans="19:19" x14ac:dyDescent="0.25">
      <c r="S729" s="30"/>
    </row>
    <row r="730" spans="19:19" x14ac:dyDescent="0.25">
      <c r="S730" s="30"/>
    </row>
    <row r="731" spans="19:19" x14ac:dyDescent="0.25">
      <c r="S731" s="30"/>
    </row>
    <row r="732" spans="19:19" x14ac:dyDescent="0.25">
      <c r="S732" s="30"/>
    </row>
    <row r="733" spans="19:19" x14ac:dyDescent="0.25">
      <c r="S733" s="30"/>
    </row>
    <row r="734" spans="19:19" x14ac:dyDescent="0.25">
      <c r="S734" s="30"/>
    </row>
    <row r="735" spans="19:19" x14ac:dyDescent="0.25">
      <c r="S735" s="30"/>
    </row>
    <row r="736" spans="19:19" x14ac:dyDescent="0.25">
      <c r="S736" s="30"/>
    </row>
    <row r="737" spans="19:19" x14ac:dyDescent="0.25">
      <c r="S737" s="30"/>
    </row>
    <row r="738" spans="19:19" x14ac:dyDescent="0.25">
      <c r="S738" s="30"/>
    </row>
    <row r="739" spans="19:19" x14ac:dyDescent="0.25">
      <c r="S739" s="30"/>
    </row>
    <row r="740" spans="19:19" x14ac:dyDescent="0.25">
      <c r="S740" s="30"/>
    </row>
    <row r="741" spans="19:19" x14ac:dyDescent="0.25">
      <c r="S741" s="30"/>
    </row>
    <row r="742" spans="19:19" x14ac:dyDescent="0.25">
      <c r="S742" s="30"/>
    </row>
    <row r="743" spans="19:19" x14ac:dyDescent="0.25">
      <c r="S743" s="30"/>
    </row>
    <row r="744" spans="19:19" x14ac:dyDescent="0.25">
      <c r="S744" s="30"/>
    </row>
    <row r="745" spans="19:19" x14ac:dyDescent="0.25">
      <c r="S745" s="30"/>
    </row>
    <row r="746" spans="19:19" x14ac:dyDescent="0.25">
      <c r="S746" s="30"/>
    </row>
    <row r="747" spans="19:19" x14ac:dyDescent="0.25">
      <c r="S747" s="30"/>
    </row>
    <row r="748" spans="19:19" x14ac:dyDescent="0.25">
      <c r="S748" s="30"/>
    </row>
    <row r="749" spans="19:19" x14ac:dyDescent="0.25">
      <c r="S749" s="30"/>
    </row>
    <row r="750" spans="19:19" x14ac:dyDescent="0.25">
      <c r="S750" s="30"/>
    </row>
    <row r="751" spans="19:19" x14ac:dyDescent="0.25">
      <c r="S751" s="30"/>
    </row>
    <row r="752" spans="19:19" x14ac:dyDescent="0.25">
      <c r="S752" s="30"/>
    </row>
    <row r="753" spans="19:19" x14ac:dyDescent="0.25">
      <c r="S753" s="30"/>
    </row>
    <row r="754" spans="19:19" x14ac:dyDescent="0.25">
      <c r="S754" s="30"/>
    </row>
    <row r="755" spans="19:19" x14ac:dyDescent="0.25">
      <c r="S755" s="30"/>
    </row>
    <row r="756" spans="19:19" x14ac:dyDescent="0.25">
      <c r="S756" s="30"/>
    </row>
    <row r="757" spans="19:19" x14ac:dyDescent="0.25">
      <c r="S757" s="30"/>
    </row>
    <row r="758" spans="19:19" x14ac:dyDescent="0.25">
      <c r="S758" s="30"/>
    </row>
    <row r="759" spans="19:19" x14ac:dyDescent="0.25">
      <c r="S759" s="30"/>
    </row>
    <row r="760" spans="19:19" x14ac:dyDescent="0.25">
      <c r="S760" s="30"/>
    </row>
    <row r="761" spans="19:19" x14ac:dyDescent="0.25">
      <c r="S761" s="30"/>
    </row>
    <row r="762" spans="19:19" x14ac:dyDescent="0.25">
      <c r="S762" s="30"/>
    </row>
    <row r="763" spans="19:19" x14ac:dyDescent="0.25">
      <c r="S763" s="30"/>
    </row>
    <row r="764" spans="19:19" x14ac:dyDescent="0.25">
      <c r="S764" s="30"/>
    </row>
    <row r="765" spans="19:19" x14ac:dyDescent="0.25">
      <c r="S765" s="30"/>
    </row>
    <row r="766" spans="19:19" x14ac:dyDescent="0.25">
      <c r="S766" s="30"/>
    </row>
    <row r="767" spans="19:19" x14ac:dyDescent="0.25">
      <c r="S767" s="30"/>
    </row>
    <row r="768" spans="19:19" x14ac:dyDescent="0.25">
      <c r="S768" s="30"/>
    </row>
    <row r="769" spans="19:19" x14ac:dyDescent="0.25">
      <c r="S769" s="30"/>
    </row>
    <row r="770" spans="19:19" x14ac:dyDescent="0.25">
      <c r="S770" s="30"/>
    </row>
    <row r="771" spans="19:19" x14ac:dyDescent="0.25">
      <c r="S771" s="30"/>
    </row>
    <row r="772" spans="19:19" x14ac:dyDescent="0.25">
      <c r="S772" s="30"/>
    </row>
    <row r="773" spans="19:19" x14ac:dyDescent="0.25">
      <c r="S773" s="30"/>
    </row>
    <row r="774" spans="19:19" x14ac:dyDescent="0.25">
      <c r="S774" s="30"/>
    </row>
    <row r="775" spans="19:19" x14ac:dyDescent="0.25">
      <c r="S775" s="30"/>
    </row>
    <row r="776" spans="19:19" x14ac:dyDescent="0.25">
      <c r="S776" s="30"/>
    </row>
    <row r="777" spans="19:19" x14ac:dyDescent="0.25">
      <c r="S777" s="30"/>
    </row>
    <row r="778" spans="19:19" x14ac:dyDescent="0.25">
      <c r="S778" s="30"/>
    </row>
    <row r="779" spans="19:19" x14ac:dyDescent="0.25">
      <c r="S779" s="30"/>
    </row>
    <row r="780" spans="19:19" x14ac:dyDescent="0.25">
      <c r="S780" s="30"/>
    </row>
    <row r="781" spans="19:19" x14ac:dyDescent="0.25">
      <c r="S781" s="30"/>
    </row>
    <row r="782" spans="19:19" x14ac:dyDescent="0.25">
      <c r="S782" s="30"/>
    </row>
    <row r="783" spans="19:19" x14ac:dyDescent="0.25">
      <c r="S783" s="30"/>
    </row>
    <row r="784" spans="19:19" x14ac:dyDescent="0.25">
      <c r="S784" s="30"/>
    </row>
    <row r="785" spans="19:19" x14ac:dyDescent="0.25">
      <c r="S785" s="30"/>
    </row>
    <row r="786" spans="19:19" x14ac:dyDescent="0.25">
      <c r="S786" s="30"/>
    </row>
    <row r="787" spans="19:19" x14ac:dyDescent="0.25">
      <c r="S787" s="30"/>
    </row>
    <row r="788" spans="19:19" x14ac:dyDescent="0.25">
      <c r="S788" s="30"/>
    </row>
    <row r="789" spans="19:19" x14ac:dyDescent="0.25">
      <c r="S789" s="30"/>
    </row>
    <row r="790" spans="19:19" x14ac:dyDescent="0.25">
      <c r="S790" s="30"/>
    </row>
    <row r="791" spans="19:19" x14ac:dyDescent="0.25">
      <c r="S791" s="30"/>
    </row>
    <row r="792" spans="19:19" x14ac:dyDescent="0.25">
      <c r="S792" s="30"/>
    </row>
    <row r="793" spans="19:19" x14ac:dyDescent="0.25">
      <c r="S793" s="30"/>
    </row>
    <row r="794" spans="19:19" x14ac:dyDescent="0.25">
      <c r="S794" s="30"/>
    </row>
    <row r="795" spans="19:19" x14ac:dyDescent="0.25">
      <c r="S795" s="30"/>
    </row>
    <row r="796" spans="19:19" x14ac:dyDescent="0.25">
      <c r="S796" s="30"/>
    </row>
    <row r="797" spans="19:19" x14ac:dyDescent="0.25">
      <c r="S797" s="30"/>
    </row>
    <row r="798" spans="19:19" x14ac:dyDescent="0.25">
      <c r="S798" s="30"/>
    </row>
    <row r="799" spans="19:19" x14ac:dyDescent="0.25">
      <c r="S799" s="30"/>
    </row>
    <row r="800" spans="19:19" x14ac:dyDescent="0.25">
      <c r="S800" s="30"/>
    </row>
    <row r="801" spans="19:19" x14ac:dyDescent="0.25">
      <c r="S801" s="30"/>
    </row>
    <row r="802" spans="19:19" x14ac:dyDescent="0.25">
      <c r="S802" s="30"/>
    </row>
    <row r="803" spans="19:19" x14ac:dyDescent="0.25">
      <c r="S803" s="30"/>
    </row>
    <row r="804" spans="19:19" x14ac:dyDescent="0.25">
      <c r="S804" s="30"/>
    </row>
    <row r="805" spans="19:19" x14ac:dyDescent="0.25">
      <c r="S805" s="30"/>
    </row>
    <row r="806" spans="19:19" x14ac:dyDescent="0.25">
      <c r="S806" s="30"/>
    </row>
    <row r="807" spans="19:19" x14ac:dyDescent="0.25">
      <c r="S807" s="30"/>
    </row>
    <row r="808" spans="19:19" x14ac:dyDescent="0.25">
      <c r="S808" s="30"/>
    </row>
    <row r="809" spans="19:19" x14ac:dyDescent="0.25">
      <c r="S809" s="30"/>
    </row>
    <row r="810" spans="19:19" x14ac:dyDescent="0.25">
      <c r="S810" s="30"/>
    </row>
    <row r="811" spans="19:19" x14ac:dyDescent="0.25">
      <c r="S811" s="30"/>
    </row>
    <row r="812" spans="19:19" x14ac:dyDescent="0.25">
      <c r="S812" s="30"/>
    </row>
    <row r="813" spans="19:19" x14ac:dyDescent="0.25">
      <c r="S813" s="30"/>
    </row>
    <row r="814" spans="19:19" x14ac:dyDescent="0.25">
      <c r="S814" s="30"/>
    </row>
    <row r="815" spans="19:19" x14ac:dyDescent="0.25">
      <c r="S815" s="30"/>
    </row>
    <row r="816" spans="19:19" x14ac:dyDescent="0.25">
      <c r="S816" s="30"/>
    </row>
    <row r="817" spans="19:19" x14ac:dyDescent="0.25">
      <c r="S817" s="30"/>
    </row>
    <row r="818" spans="19:19" x14ac:dyDescent="0.25">
      <c r="S818" s="30"/>
    </row>
    <row r="819" spans="19:19" x14ac:dyDescent="0.25">
      <c r="S819" s="30"/>
    </row>
    <row r="820" spans="19:19" x14ac:dyDescent="0.25">
      <c r="S820" s="30"/>
    </row>
    <row r="821" spans="19:19" x14ac:dyDescent="0.25">
      <c r="S821" s="30"/>
    </row>
    <row r="822" spans="19:19" x14ac:dyDescent="0.25">
      <c r="S822" s="30"/>
    </row>
    <row r="823" spans="19:19" x14ac:dyDescent="0.25">
      <c r="S823" s="30"/>
    </row>
    <row r="824" spans="19:19" x14ac:dyDescent="0.25">
      <c r="S824" s="30"/>
    </row>
    <row r="825" spans="19:19" x14ac:dyDescent="0.25">
      <c r="S825" s="30"/>
    </row>
    <row r="826" spans="19:19" x14ac:dyDescent="0.25">
      <c r="S826" s="30"/>
    </row>
    <row r="827" spans="19:19" x14ac:dyDescent="0.25">
      <c r="S827" s="30"/>
    </row>
    <row r="828" spans="19:19" x14ac:dyDescent="0.25">
      <c r="S828" s="30"/>
    </row>
    <row r="829" spans="19:19" x14ac:dyDescent="0.25">
      <c r="S829" s="30"/>
    </row>
    <row r="830" spans="19:19" x14ac:dyDescent="0.25">
      <c r="S830" s="30"/>
    </row>
    <row r="831" spans="19:19" x14ac:dyDescent="0.25">
      <c r="S831" s="30"/>
    </row>
    <row r="832" spans="19:19" x14ac:dyDescent="0.25">
      <c r="S832" s="30"/>
    </row>
    <row r="833" spans="19:19" x14ac:dyDescent="0.25">
      <c r="S833" s="30"/>
    </row>
    <row r="834" spans="19:19" x14ac:dyDescent="0.25">
      <c r="S834" s="30"/>
    </row>
    <row r="835" spans="19:19" x14ac:dyDescent="0.25">
      <c r="S835" s="30"/>
    </row>
    <row r="836" spans="19:19" x14ac:dyDescent="0.25">
      <c r="S836" s="30"/>
    </row>
    <row r="837" spans="19:19" x14ac:dyDescent="0.25">
      <c r="S837" s="30"/>
    </row>
    <row r="838" spans="19:19" x14ac:dyDescent="0.25">
      <c r="S838" s="30"/>
    </row>
    <row r="839" spans="19:19" x14ac:dyDescent="0.25">
      <c r="S839" s="30"/>
    </row>
    <row r="840" spans="19:19" x14ac:dyDescent="0.25">
      <c r="S840" s="30"/>
    </row>
    <row r="841" spans="19:19" x14ac:dyDescent="0.25">
      <c r="S841" s="30"/>
    </row>
    <row r="842" spans="19:19" x14ac:dyDescent="0.25">
      <c r="S842" s="30"/>
    </row>
    <row r="843" spans="19:19" x14ac:dyDescent="0.25">
      <c r="S843" s="30"/>
    </row>
    <row r="844" spans="19:19" x14ac:dyDescent="0.25">
      <c r="S844" s="30"/>
    </row>
    <row r="845" spans="19:19" x14ac:dyDescent="0.25">
      <c r="S845" s="30"/>
    </row>
    <row r="846" spans="19:19" x14ac:dyDescent="0.25">
      <c r="S846" s="30"/>
    </row>
    <row r="847" spans="19:19" x14ac:dyDescent="0.25">
      <c r="S847" s="30"/>
    </row>
    <row r="848" spans="19:19" x14ac:dyDescent="0.25">
      <c r="S848" s="30"/>
    </row>
    <row r="849" spans="19:19" x14ac:dyDescent="0.25">
      <c r="S849" s="30"/>
    </row>
    <row r="850" spans="19:19" x14ac:dyDescent="0.25">
      <c r="S850" s="30"/>
    </row>
    <row r="851" spans="19:19" x14ac:dyDescent="0.25">
      <c r="S851" s="30"/>
    </row>
    <row r="852" spans="19:19" x14ac:dyDescent="0.25">
      <c r="S852" s="30"/>
    </row>
    <row r="853" spans="19:19" x14ac:dyDescent="0.25">
      <c r="S853" s="30"/>
    </row>
    <row r="854" spans="19:19" x14ac:dyDescent="0.25">
      <c r="S854" s="30"/>
    </row>
    <row r="855" spans="19:19" x14ac:dyDescent="0.25">
      <c r="S855" s="30"/>
    </row>
    <row r="856" spans="19:19" x14ac:dyDescent="0.25">
      <c r="S856" s="30"/>
    </row>
    <row r="857" spans="19:19" x14ac:dyDescent="0.25">
      <c r="S857" s="30"/>
    </row>
    <row r="858" spans="19:19" x14ac:dyDescent="0.25">
      <c r="S858" s="30"/>
    </row>
    <row r="859" spans="19:19" x14ac:dyDescent="0.25">
      <c r="S859" s="30"/>
    </row>
    <row r="860" spans="19:19" x14ac:dyDescent="0.25">
      <c r="S860" s="30"/>
    </row>
    <row r="861" spans="19:19" x14ac:dyDescent="0.25">
      <c r="S861" s="30"/>
    </row>
    <row r="862" spans="19:19" x14ac:dyDescent="0.25">
      <c r="S862" s="30"/>
    </row>
    <row r="863" spans="19:19" x14ac:dyDescent="0.25">
      <c r="S863" s="30"/>
    </row>
    <row r="864" spans="19:19" x14ac:dyDescent="0.25">
      <c r="S864" s="30"/>
    </row>
    <row r="865" spans="19:19" x14ac:dyDescent="0.25">
      <c r="S865" s="30"/>
    </row>
    <row r="866" spans="19:19" x14ac:dyDescent="0.25">
      <c r="S866" s="30"/>
    </row>
    <row r="867" spans="19:19" x14ac:dyDescent="0.25">
      <c r="S867" s="30"/>
    </row>
    <row r="868" spans="19:19" x14ac:dyDescent="0.25">
      <c r="S868" s="30"/>
    </row>
    <row r="869" spans="19:19" x14ac:dyDescent="0.25">
      <c r="S869" s="30"/>
    </row>
    <row r="870" spans="19:19" x14ac:dyDescent="0.25">
      <c r="S870" s="30"/>
    </row>
    <row r="871" spans="19:19" x14ac:dyDescent="0.25">
      <c r="S871" s="30"/>
    </row>
    <row r="872" spans="19:19" x14ac:dyDescent="0.25">
      <c r="S872" s="30"/>
    </row>
    <row r="873" spans="19:19" x14ac:dyDescent="0.25">
      <c r="S873" s="30"/>
    </row>
    <row r="874" spans="19:19" x14ac:dyDescent="0.25">
      <c r="S874" s="30"/>
    </row>
    <row r="875" spans="19:19" x14ac:dyDescent="0.25">
      <c r="S875" s="30"/>
    </row>
    <row r="876" spans="19:19" x14ac:dyDescent="0.25">
      <c r="S876" s="30"/>
    </row>
    <row r="877" spans="19:19" x14ac:dyDescent="0.25">
      <c r="S877" s="30"/>
    </row>
    <row r="878" spans="19:19" x14ac:dyDescent="0.25">
      <c r="S878" s="30"/>
    </row>
    <row r="879" spans="19:19" x14ac:dyDescent="0.25">
      <c r="S879" s="30"/>
    </row>
    <row r="880" spans="19:19" x14ac:dyDescent="0.25">
      <c r="S880" s="30"/>
    </row>
    <row r="881" spans="19:19" x14ac:dyDescent="0.25">
      <c r="S881" s="30"/>
    </row>
    <row r="882" spans="19:19" x14ac:dyDescent="0.25">
      <c r="S882" s="30"/>
    </row>
    <row r="883" spans="19:19" x14ac:dyDescent="0.25">
      <c r="S883" s="30"/>
    </row>
    <row r="884" spans="19:19" x14ac:dyDescent="0.25">
      <c r="S884" s="30"/>
    </row>
    <row r="885" spans="19:19" x14ac:dyDescent="0.25">
      <c r="S885" s="30"/>
    </row>
    <row r="886" spans="19:19" x14ac:dyDescent="0.25">
      <c r="S886" s="30"/>
    </row>
    <row r="887" spans="19:19" x14ac:dyDescent="0.25">
      <c r="S887" s="30"/>
    </row>
    <row r="888" spans="19:19" x14ac:dyDescent="0.25">
      <c r="S888" s="30"/>
    </row>
    <row r="889" spans="19:19" x14ac:dyDescent="0.25">
      <c r="S889" s="30"/>
    </row>
    <row r="890" spans="19:19" x14ac:dyDescent="0.25">
      <c r="S890" s="30"/>
    </row>
    <row r="891" spans="19:19" x14ac:dyDescent="0.25">
      <c r="S891" s="30"/>
    </row>
    <row r="892" spans="19:19" x14ac:dyDescent="0.25">
      <c r="S892" s="30"/>
    </row>
    <row r="893" spans="19:19" x14ac:dyDescent="0.25">
      <c r="S893" s="30"/>
    </row>
    <row r="894" spans="19:19" x14ac:dyDescent="0.25">
      <c r="S894" s="30"/>
    </row>
    <row r="895" spans="19:19" x14ac:dyDescent="0.25">
      <c r="S895" s="30"/>
    </row>
    <row r="896" spans="19:19" x14ac:dyDescent="0.25">
      <c r="S896" s="30"/>
    </row>
    <row r="897" spans="19:19" x14ac:dyDescent="0.25">
      <c r="S897" s="30"/>
    </row>
    <row r="898" spans="19:19" x14ac:dyDescent="0.25">
      <c r="S898" s="30"/>
    </row>
    <row r="899" spans="19:19" x14ac:dyDescent="0.25">
      <c r="S899" s="30"/>
    </row>
    <row r="900" spans="19:19" x14ac:dyDescent="0.25">
      <c r="S900" s="30"/>
    </row>
    <row r="901" spans="19:19" x14ac:dyDescent="0.25">
      <c r="S901" s="30"/>
    </row>
    <row r="902" spans="19:19" x14ac:dyDescent="0.25">
      <c r="S902" s="30"/>
    </row>
    <row r="903" spans="19:19" x14ac:dyDescent="0.25">
      <c r="S903" s="30"/>
    </row>
    <row r="904" spans="19:19" x14ac:dyDescent="0.25">
      <c r="S904" s="30"/>
    </row>
    <row r="905" spans="19:19" x14ac:dyDescent="0.25">
      <c r="S905" s="30"/>
    </row>
    <row r="906" spans="19:19" x14ac:dyDescent="0.25">
      <c r="S906" s="30"/>
    </row>
    <row r="907" spans="19:19" x14ac:dyDescent="0.25">
      <c r="S907" s="30"/>
    </row>
    <row r="908" spans="19:19" x14ac:dyDescent="0.25">
      <c r="S908" s="30"/>
    </row>
    <row r="909" spans="19:19" x14ac:dyDescent="0.25">
      <c r="S909" s="30"/>
    </row>
    <row r="910" spans="19:19" x14ac:dyDescent="0.25">
      <c r="S910" s="30"/>
    </row>
    <row r="911" spans="19:19" x14ac:dyDescent="0.25">
      <c r="S911" s="30"/>
    </row>
    <row r="912" spans="19:19" x14ac:dyDescent="0.25">
      <c r="S912" s="30"/>
    </row>
    <row r="913" spans="19:19" x14ac:dyDescent="0.25">
      <c r="S913" s="30"/>
    </row>
    <row r="914" spans="19:19" x14ac:dyDescent="0.25">
      <c r="S914" s="30"/>
    </row>
    <row r="915" spans="19:19" x14ac:dyDescent="0.25">
      <c r="S915" s="30"/>
    </row>
    <row r="916" spans="19:19" x14ac:dyDescent="0.25">
      <c r="S916" s="30"/>
    </row>
    <row r="917" spans="19:19" x14ac:dyDescent="0.25">
      <c r="S917" s="30"/>
    </row>
    <row r="918" spans="19:19" x14ac:dyDescent="0.25">
      <c r="S918" s="30"/>
    </row>
    <row r="919" spans="19:19" x14ac:dyDescent="0.25">
      <c r="S919" s="30"/>
    </row>
    <row r="920" spans="19:19" x14ac:dyDescent="0.25">
      <c r="S920" s="30"/>
    </row>
    <row r="921" spans="19:19" x14ac:dyDescent="0.25">
      <c r="S921" s="30"/>
    </row>
    <row r="922" spans="19:19" x14ac:dyDescent="0.25">
      <c r="S922" s="30"/>
    </row>
    <row r="923" spans="19:19" x14ac:dyDescent="0.25">
      <c r="S923" s="30"/>
    </row>
    <row r="924" spans="19:19" x14ac:dyDescent="0.25">
      <c r="S924" s="30"/>
    </row>
    <row r="925" spans="19:19" x14ac:dyDescent="0.25">
      <c r="S925" s="30"/>
    </row>
    <row r="926" spans="19:19" x14ac:dyDescent="0.25">
      <c r="S926" s="30"/>
    </row>
    <row r="927" spans="19:19" x14ac:dyDescent="0.25">
      <c r="S927" s="30"/>
    </row>
    <row r="928" spans="19:19" x14ac:dyDescent="0.25">
      <c r="S928" s="30"/>
    </row>
    <row r="929" spans="19:19" x14ac:dyDescent="0.25">
      <c r="S929" s="30"/>
    </row>
    <row r="930" spans="19:19" x14ac:dyDescent="0.25">
      <c r="S930" s="30"/>
    </row>
    <row r="931" spans="19:19" x14ac:dyDescent="0.25">
      <c r="S931" s="30"/>
    </row>
    <row r="932" spans="19:19" x14ac:dyDescent="0.25">
      <c r="S932" s="30"/>
    </row>
    <row r="933" spans="19:19" x14ac:dyDescent="0.25">
      <c r="S933" s="30"/>
    </row>
    <row r="934" spans="19:19" x14ac:dyDescent="0.25">
      <c r="S934" s="30"/>
    </row>
    <row r="935" spans="19:19" x14ac:dyDescent="0.25">
      <c r="S935" s="30"/>
    </row>
    <row r="936" spans="19:19" x14ac:dyDescent="0.25">
      <c r="S936" s="30"/>
    </row>
    <row r="937" spans="19:19" x14ac:dyDescent="0.25">
      <c r="S937" s="30"/>
    </row>
    <row r="938" spans="19:19" x14ac:dyDescent="0.25">
      <c r="S938" s="30"/>
    </row>
    <row r="939" spans="19:19" x14ac:dyDescent="0.25">
      <c r="S939" s="30"/>
    </row>
    <row r="940" spans="19:19" x14ac:dyDescent="0.25">
      <c r="S940" s="30"/>
    </row>
    <row r="941" spans="19:19" x14ac:dyDescent="0.25">
      <c r="S941" s="30"/>
    </row>
    <row r="942" spans="19:19" x14ac:dyDescent="0.25">
      <c r="S942" s="30"/>
    </row>
    <row r="943" spans="19:19" x14ac:dyDescent="0.25">
      <c r="S943" s="30"/>
    </row>
    <row r="944" spans="19:19" x14ac:dyDescent="0.25">
      <c r="S944" s="30"/>
    </row>
    <row r="945" spans="19:19" x14ac:dyDescent="0.25">
      <c r="S945" s="30"/>
    </row>
    <row r="946" spans="19:19" x14ac:dyDescent="0.25">
      <c r="S946" s="30"/>
    </row>
    <row r="947" spans="19:19" x14ac:dyDescent="0.25">
      <c r="S947" s="30"/>
    </row>
    <row r="948" spans="19:19" x14ac:dyDescent="0.25">
      <c r="S948" s="30"/>
    </row>
    <row r="949" spans="19:19" x14ac:dyDescent="0.25">
      <c r="S949" s="30"/>
    </row>
    <row r="950" spans="19:19" x14ac:dyDescent="0.25">
      <c r="S950" s="30"/>
    </row>
    <row r="951" spans="19:19" x14ac:dyDescent="0.25">
      <c r="S951" s="30"/>
    </row>
    <row r="952" spans="19:19" x14ac:dyDescent="0.25">
      <c r="S952" s="30"/>
    </row>
    <row r="953" spans="19:19" x14ac:dyDescent="0.25">
      <c r="S953" s="30"/>
    </row>
    <row r="954" spans="19:19" x14ac:dyDescent="0.25">
      <c r="S954" s="30"/>
    </row>
    <row r="955" spans="19:19" x14ac:dyDescent="0.25">
      <c r="S955" s="30"/>
    </row>
    <row r="956" spans="19:19" x14ac:dyDescent="0.25">
      <c r="S956" s="30"/>
    </row>
    <row r="957" spans="19:19" x14ac:dyDescent="0.25">
      <c r="S957" s="30"/>
    </row>
    <row r="958" spans="19:19" x14ac:dyDescent="0.25">
      <c r="S958" s="30"/>
    </row>
    <row r="959" spans="19:19" x14ac:dyDescent="0.25">
      <c r="S959" s="30"/>
    </row>
    <row r="960" spans="19:19" x14ac:dyDescent="0.25">
      <c r="S960" s="30"/>
    </row>
    <row r="961" spans="19:19" x14ac:dyDescent="0.25">
      <c r="S961" s="30"/>
    </row>
    <row r="962" spans="19:19" x14ac:dyDescent="0.25">
      <c r="S962" s="30"/>
    </row>
    <row r="963" spans="19:19" x14ac:dyDescent="0.25">
      <c r="S963" s="30"/>
    </row>
    <row r="964" spans="19:19" x14ac:dyDescent="0.25">
      <c r="S964" s="30"/>
    </row>
    <row r="965" spans="19:19" x14ac:dyDescent="0.25">
      <c r="S965" s="30"/>
    </row>
    <row r="966" spans="19:19" x14ac:dyDescent="0.25">
      <c r="S966" s="30"/>
    </row>
    <row r="967" spans="19:19" x14ac:dyDescent="0.25">
      <c r="S967" s="30"/>
    </row>
    <row r="968" spans="19:19" x14ac:dyDescent="0.25">
      <c r="S968" s="30"/>
    </row>
    <row r="969" spans="19:19" x14ac:dyDescent="0.25">
      <c r="S969" s="30"/>
    </row>
    <row r="970" spans="19:19" x14ac:dyDescent="0.25">
      <c r="S970" s="30"/>
    </row>
    <row r="971" spans="19:19" x14ac:dyDescent="0.25">
      <c r="S971" s="30"/>
    </row>
    <row r="972" spans="19:19" x14ac:dyDescent="0.25">
      <c r="S972" s="30"/>
    </row>
    <row r="973" spans="19:19" x14ac:dyDescent="0.25">
      <c r="S973" s="30"/>
    </row>
    <row r="974" spans="19:19" x14ac:dyDescent="0.25">
      <c r="S974" s="30"/>
    </row>
    <row r="975" spans="19:19" x14ac:dyDescent="0.25">
      <c r="S975" s="30"/>
    </row>
    <row r="976" spans="19:19" x14ac:dyDescent="0.25">
      <c r="S976" s="30"/>
    </row>
    <row r="977" spans="19:19" x14ac:dyDescent="0.25">
      <c r="S977" s="30"/>
    </row>
    <row r="978" spans="19:19" x14ac:dyDescent="0.25">
      <c r="S978" s="30"/>
    </row>
    <row r="979" spans="19:19" x14ac:dyDescent="0.25">
      <c r="S979" s="30"/>
    </row>
    <row r="980" spans="19:19" x14ac:dyDescent="0.25">
      <c r="S980" s="30"/>
    </row>
    <row r="981" spans="19:19" x14ac:dyDescent="0.25">
      <c r="S981" s="30"/>
    </row>
    <row r="982" spans="19:19" x14ac:dyDescent="0.25">
      <c r="S982" s="30"/>
    </row>
    <row r="983" spans="19:19" x14ac:dyDescent="0.25">
      <c r="S983" s="30"/>
    </row>
    <row r="984" spans="19:19" x14ac:dyDescent="0.25">
      <c r="S984" s="30"/>
    </row>
    <row r="985" spans="19:19" x14ac:dyDescent="0.25">
      <c r="S985" s="30"/>
    </row>
    <row r="986" spans="19:19" x14ac:dyDescent="0.25">
      <c r="S986" s="30"/>
    </row>
    <row r="987" spans="19:19" x14ac:dyDescent="0.25">
      <c r="S987" s="30"/>
    </row>
    <row r="988" spans="19:19" x14ac:dyDescent="0.25">
      <c r="S988" s="30"/>
    </row>
    <row r="989" spans="19:19" x14ac:dyDescent="0.25">
      <c r="S989" s="30"/>
    </row>
    <row r="990" spans="19:19" x14ac:dyDescent="0.25">
      <c r="S990" s="30"/>
    </row>
    <row r="991" spans="19:19" x14ac:dyDescent="0.25">
      <c r="S991" s="30"/>
    </row>
    <row r="992" spans="19:19" x14ac:dyDescent="0.25">
      <c r="S992" s="30"/>
    </row>
    <row r="993" spans="19:19" x14ac:dyDescent="0.25">
      <c r="S993" s="30"/>
    </row>
    <row r="994" spans="19:19" x14ac:dyDescent="0.25">
      <c r="S994" s="30"/>
    </row>
    <row r="995" spans="19:19" x14ac:dyDescent="0.25">
      <c r="S995" s="30"/>
    </row>
    <row r="996" spans="19:19" x14ac:dyDescent="0.25">
      <c r="S996" s="30"/>
    </row>
    <row r="997" spans="19:19" x14ac:dyDescent="0.25">
      <c r="S997" s="30"/>
    </row>
    <row r="998" spans="19:19" x14ac:dyDescent="0.25">
      <c r="S998" s="30"/>
    </row>
    <row r="999" spans="19:19" x14ac:dyDescent="0.25">
      <c r="S999" s="30"/>
    </row>
    <row r="1000" spans="19:19" x14ac:dyDescent="0.25">
      <c r="S1000" s="30"/>
    </row>
    <row r="1001" spans="19:19" x14ac:dyDescent="0.25">
      <c r="S1001" s="30"/>
    </row>
    <row r="1002" spans="19:19" x14ac:dyDescent="0.25">
      <c r="S1002" s="30"/>
    </row>
    <row r="1003" spans="19:19" x14ac:dyDescent="0.25">
      <c r="S1003" s="30"/>
    </row>
    <row r="1004" spans="19:19" x14ac:dyDescent="0.25">
      <c r="S1004" s="30"/>
    </row>
    <row r="1005" spans="19:19" x14ac:dyDescent="0.25">
      <c r="S1005" s="30"/>
    </row>
    <row r="1006" spans="19:19" x14ac:dyDescent="0.25">
      <c r="S1006" s="30"/>
    </row>
    <row r="1007" spans="19:19" x14ac:dyDescent="0.25">
      <c r="S1007" s="30"/>
    </row>
    <row r="1008" spans="19:19" x14ac:dyDescent="0.25">
      <c r="S1008" s="30"/>
    </row>
    <row r="1009" spans="19:19" x14ac:dyDescent="0.25">
      <c r="S1009" s="30"/>
    </row>
    <row r="1010" spans="19:19" x14ac:dyDescent="0.25">
      <c r="S1010" s="30"/>
    </row>
    <row r="1011" spans="19:19" x14ac:dyDescent="0.25">
      <c r="S1011" s="30"/>
    </row>
    <row r="1012" spans="19:19" x14ac:dyDescent="0.25">
      <c r="S1012" s="30"/>
    </row>
    <row r="1013" spans="19:19" x14ac:dyDescent="0.25">
      <c r="S1013" s="30"/>
    </row>
    <row r="1014" spans="19:19" x14ac:dyDescent="0.25">
      <c r="S1014" s="30"/>
    </row>
    <row r="1015" spans="19:19" x14ac:dyDescent="0.25">
      <c r="S1015" s="30"/>
    </row>
    <row r="1016" spans="19:19" x14ac:dyDescent="0.25">
      <c r="S1016" s="30"/>
    </row>
    <row r="1017" spans="19:19" x14ac:dyDescent="0.25">
      <c r="S1017" s="30"/>
    </row>
    <row r="1018" spans="19:19" x14ac:dyDescent="0.25">
      <c r="S1018" s="30"/>
    </row>
    <row r="1019" spans="19:19" x14ac:dyDescent="0.25">
      <c r="S1019" s="30"/>
    </row>
    <row r="1020" spans="19:19" x14ac:dyDescent="0.25">
      <c r="S1020" s="30"/>
    </row>
    <row r="1021" spans="19:19" x14ac:dyDescent="0.25">
      <c r="S1021" s="30"/>
    </row>
    <row r="1022" spans="19:19" x14ac:dyDescent="0.25">
      <c r="S1022" s="30"/>
    </row>
    <row r="1023" spans="19:19" x14ac:dyDescent="0.25">
      <c r="S1023" s="30"/>
    </row>
    <row r="1024" spans="19:19" x14ac:dyDescent="0.25">
      <c r="S1024" s="30"/>
    </row>
    <row r="1025" spans="19:19" x14ac:dyDescent="0.25">
      <c r="S1025" s="30"/>
    </row>
    <row r="1026" spans="19:19" x14ac:dyDescent="0.25">
      <c r="S1026" s="30"/>
    </row>
    <row r="1027" spans="19:19" x14ac:dyDescent="0.25">
      <c r="S1027" s="30"/>
    </row>
    <row r="1028" spans="19:19" x14ac:dyDescent="0.25">
      <c r="S1028" s="30"/>
    </row>
    <row r="1029" spans="19:19" x14ac:dyDescent="0.25">
      <c r="S1029" s="30"/>
    </row>
    <row r="1030" spans="19:19" x14ac:dyDescent="0.25">
      <c r="S1030" s="30"/>
    </row>
    <row r="1031" spans="19:19" x14ac:dyDescent="0.25">
      <c r="S1031" s="30"/>
    </row>
    <row r="1032" spans="19:19" x14ac:dyDescent="0.25">
      <c r="S1032" s="30"/>
    </row>
    <row r="1033" spans="19:19" x14ac:dyDescent="0.25">
      <c r="S1033" s="30"/>
    </row>
    <row r="1034" spans="19:19" x14ac:dyDescent="0.25">
      <c r="S1034" s="30"/>
    </row>
    <row r="1035" spans="19:19" x14ac:dyDescent="0.25">
      <c r="S1035" s="30"/>
    </row>
    <row r="1036" spans="19:19" x14ac:dyDescent="0.25">
      <c r="S1036" s="30"/>
    </row>
    <row r="1037" spans="19:19" x14ac:dyDescent="0.25">
      <c r="S1037" s="30"/>
    </row>
    <row r="1038" spans="19:19" x14ac:dyDescent="0.25">
      <c r="S1038" s="30"/>
    </row>
    <row r="1039" spans="19:19" x14ac:dyDescent="0.25">
      <c r="S1039" s="30"/>
    </row>
    <row r="1040" spans="19:19" x14ac:dyDescent="0.25">
      <c r="S1040" s="30"/>
    </row>
    <row r="1041" spans="19:19" x14ac:dyDescent="0.25">
      <c r="S1041" s="30"/>
    </row>
    <row r="1042" spans="19:19" x14ac:dyDescent="0.25">
      <c r="S1042" s="30"/>
    </row>
    <row r="1043" spans="19:19" x14ac:dyDescent="0.25">
      <c r="S1043" s="30"/>
    </row>
    <row r="1044" spans="19:19" x14ac:dyDescent="0.25">
      <c r="S1044" s="30"/>
    </row>
    <row r="1045" spans="19:19" x14ac:dyDescent="0.25">
      <c r="S1045" s="30"/>
    </row>
    <row r="1046" spans="19:19" x14ac:dyDescent="0.25">
      <c r="S1046" s="30"/>
    </row>
    <row r="1047" spans="19:19" x14ac:dyDescent="0.25">
      <c r="S1047" s="30"/>
    </row>
    <row r="1048" spans="19:19" x14ac:dyDescent="0.25">
      <c r="S1048" s="30"/>
    </row>
    <row r="1049" spans="19:19" x14ac:dyDescent="0.25">
      <c r="S1049" s="30"/>
    </row>
    <row r="1050" spans="19:19" x14ac:dyDescent="0.25">
      <c r="S1050" s="30"/>
    </row>
    <row r="1051" spans="19:19" x14ac:dyDescent="0.25">
      <c r="S1051" s="30"/>
    </row>
    <row r="1052" spans="19:19" x14ac:dyDescent="0.25">
      <c r="S1052" s="30"/>
    </row>
    <row r="1053" spans="19:19" x14ac:dyDescent="0.25">
      <c r="S1053" s="30"/>
    </row>
    <row r="1054" spans="19:19" x14ac:dyDescent="0.25">
      <c r="S1054" s="30"/>
    </row>
    <row r="1055" spans="19:19" x14ac:dyDescent="0.25">
      <c r="S1055" s="30"/>
    </row>
    <row r="1056" spans="19:19" x14ac:dyDescent="0.25">
      <c r="S1056" s="30"/>
    </row>
    <row r="1057" spans="19:19" x14ac:dyDescent="0.25">
      <c r="S1057" s="30"/>
    </row>
    <row r="1058" spans="19:19" x14ac:dyDescent="0.25">
      <c r="S1058" s="30"/>
    </row>
    <row r="1059" spans="19:19" x14ac:dyDescent="0.25">
      <c r="S1059" s="30"/>
    </row>
    <row r="1060" spans="19:19" x14ac:dyDescent="0.25">
      <c r="S1060" s="30"/>
    </row>
    <row r="1061" spans="19:19" x14ac:dyDescent="0.25">
      <c r="S1061" s="30"/>
    </row>
    <row r="1062" spans="19:19" x14ac:dyDescent="0.25">
      <c r="S1062" s="30"/>
    </row>
    <row r="1063" spans="19:19" x14ac:dyDescent="0.25">
      <c r="S1063" s="30"/>
    </row>
    <row r="1064" spans="19:19" x14ac:dyDescent="0.25">
      <c r="S1064" s="30"/>
    </row>
    <row r="1065" spans="19:19" x14ac:dyDescent="0.25">
      <c r="S1065" s="30"/>
    </row>
    <row r="1066" spans="19:19" x14ac:dyDescent="0.25">
      <c r="S1066" s="30"/>
    </row>
    <row r="1067" spans="19:19" x14ac:dyDescent="0.25">
      <c r="S1067" s="30"/>
    </row>
    <row r="1068" spans="19:19" x14ac:dyDescent="0.25">
      <c r="S1068" s="30"/>
    </row>
    <row r="1069" spans="19:19" x14ac:dyDescent="0.25">
      <c r="S1069" s="30"/>
    </row>
    <row r="1070" spans="19:19" x14ac:dyDescent="0.25">
      <c r="S1070" s="30"/>
    </row>
    <row r="1071" spans="19:19" x14ac:dyDescent="0.25">
      <c r="S1071" s="30"/>
    </row>
    <row r="1072" spans="19:19" x14ac:dyDescent="0.25">
      <c r="S1072" s="30"/>
    </row>
    <row r="1073" spans="19:19" x14ac:dyDescent="0.25">
      <c r="S1073" s="30"/>
    </row>
    <row r="1074" spans="19:19" x14ac:dyDescent="0.25">
      <c r="S1074" s="30"/>
    </row>
    <row r="1075" spans="19:19" x14ac:dyDescent="0.25">
      <c r="S1075" s="30"/>
    </row>
    <row r="1076" spans="19:19" x14ac:dyDescent="0.25">
      <c r="S1076" s="30"/>
    </row>
    <row r="1077" spans="19:19" x14ac:dyDescent="0.25">
      <c r="S1077" s="30"/>
    </row>
    <row r="1078" spans="19:19" x14ac:dyDescent="0.25">
      <c r="S1078" s="30"/>
    </row>
    <row r="1079" spans="19:19" x14ac:dyDescent="0.25">
      <c r="S1079" s="30"/>
    </row>
    <row r="1080" spans="19:19" x14ac:dyDescent="0.25">
      <c r="S1080" s="30"/>
    </row>
    <row r="1081" spans="19:19" x14ac:dyDescent="0.25">
      <c r="S1081" s="30"/>
    </row>
    <row r="1082" spans="19:19" x14ac:dyDescent="0.25">
      <c r="S1082" s="30"/>
    </row>
    <row r="1083" spans="19:19" x14ac:dyDescent="0.25">
      <c r="S1083" s="30"/>
    </row>
    <row r="1084" spans="19:19" x14ac:dyDescent="0.25">
      <c r="S1084" s="30"/>
    </row>
    <row r="1085" spans="19:19" x14ac:dyDescent="0.25">
      <c r="S1085" s="30"/>
    </row>
    <row r="1086" spans="19:19" x14ac:dyDescent="0.25">
      <c r="S1086" s="30"/>
    </row>
    <row r="1087" spans="19:19" x14ac:dyDescent="0.25">
      <c r="S1087" s="30"/>
    </row>
    <row r="1088" spans="19:19" x14ac:dyDescent="0.25">
      <c r="S1088" s="30"/>
    </row>
    <row r="1089" spans="19:19" x14ac:dyDescent="0.25">
      <c r="S1089" s="30"/>
    </row>
    <row r="1090" spans="19:19" x14ac:dyDescent="0.25">
      <c r="S1090" s="30"/>
    </row>
    <row r="1091" spans="19:19" x14ac:dyDescent="0.25">
      <c r="S1091" s="30"/>
    </row>
    <row r="1092" spans="19:19" x14ac:dyDescent="0.25">
      <c r="S1092" s="30"/>
    </row>
    <row r="1093" spans="19:19" x14ac:dyDescent="0.25">
      <c r="S1093" s="30"/>
    </row>
    <row r="1094" spans="19:19" x14ac:dyDescent="0.25">
      <c r="S1094" s="30"/>
    </row>
    <row r="1095" spans="19:19" x14ac:dyDescent="0.25">
      <c r="S1095" s="30"/>
    </row>
    <row r="1096" spans="19:19" x14ac:dyDescent="0.25">
      <c r="S1096" s="30"/>
    </row>
    <row r="1097" spans="19:19" x14ac:dyDescent="0.25">
      <c r="S1097" s="30"/>
    </row>
    <row r="1098" spans="19:19" x14ac:dyDescent="0.25">
      <c r="S1098" s="30"/>
    </row>
    <row r="1099" spans="19:19" x14ac:dyDescent="0.25">
      <c r="S1099" s="30"/>
    </row>
    <row r="1100" spans="19:19" x14ac:dyDescent="0.25">
      <c r="S1100" s="30"/>
    </row>
    <row r="1101" spans="19:19" x14ac:dyDescent="0.25">
      <c r="S1101" s="30"/>
    </row>
    <row r="1102" spans="19:19" x14ac:dyDescent="0.25">
      <c r="S1102" s="30"/>
    </row>
    <row r="1103" spans="19:19" x14ac:dyDescent="0.25">
      <c r="S1103" s="30"/>
    </row>
    <row r="1104" spans="19:19" x14ac:dyDescent="0.25">
      <c r="S1104" s="30"/>
    </row>
    <row r="1105" spans="19:19" x14ac:dyDescent="0.25">
      <c r="S1105" s="30"/>
    </row>
    <row r="1106" spans="19:19" x14ac:dyDescent="0.25">
      <c r="S1106" s="30"/>
    </row>
    <row r="1107" spans="19:19" x14ac:dyDescent="0.25">
      <c r="S1107" s="30"/>
    </row>
    <row r="1108" spans="19:19" x14ac:dyDescent="0.25">
      <c r="S1108" s="30"/>
    </row>
    <row r="1109" spans="19:19" x14ac:dyDescent="0.25">
      <c r="S1109" s="30"/>
    </row>
    <row r="1110" spans="19:19" x14ac:dyDescent="0.25">
      <c r="S1110" s="30"/>
    </row>
    <row r="1111" spans="19:19" x14ac:dyDescent="0.25">
      <c r="S1111" s="30"/>
    </row>
    <row r="1112" spans="19:19" x14ac:dyDescent="0.25">
      <c r="S1112" s="30"/>
    </row>
    <row r="1113" spans="19:19" x14ac:dyDescent="0.25">
      <c r="S1113" s="30"/>
    </row>
    <row r="1114" spans="19:19" x14ac:dyDescent="0.25">
      <c r="S1114" s="30"/>
    </row>
    <row r="1115" spans="19:19" x14ac:dyDescent="0.25">
      <c r="S1115" s="30"/>
    </row>
    <row r="1116" spans="19:19" x14ac:dyDescent="0.25">
      <c r="S1116" s="30"/>
    </row>
    <row r="1117" spans="19:19" x14ac:dyDescent="0.25">
      <c r="S1117" s="30"/>
    </row>
    <row r="1118" spans="19:19" x14ac:dyDescent="0.25">
      <c r="S1118" s="30"/>
    </row>
    <row r="1119" spans="19:19" x14ac:dyDescent="0.25">
      <c r="S1119" s="30"/>
    </row>
    <row r="1120" spans="19:19" x14ac:dyDescent="0.25">
      <c r="S1120" s="30"/>
    </row>
    <row r="1121" spans="19:19" x14ac:dyDescent="0.25">
      <c r="S1121" s="30"/>
    </row>
    <row r="1122" spans="19:19" x14ac:dyDescent="0.25">
      <c r="S1122" s="30"/>
    </row>
    <row r="1123" spans="19:19" x14ac:dyDescent="0.25">
      <c r="S1123" s="30"/>
    </row>
    <row r="1124" spans="19:19" x14ac:dyDescent="0.25">
      <c r="S1124" s="30"/>
    </row>
    <row r="1125" spans="19:19" x14ac:dyDescent="0.25">
      <c r="S1125" s="30"/>
    </row>
    <row r="1126" spans="19:19" x14ac:dyDescent="0.25">
      <c r="S1126" s="30"/>
    </row>
    <row r="1127" spans="19:19" x14ac:dyDescent="0.25">
      <c r="S1127" s="30"/>
    </row>
    <row r="1128" spans="19:19" x14ac:dyDescent="0.25">
      <c r="S1128" s="30"/>
    </row>
    <row r="1129" spans="19:19" x14ac:dyDescent="0.25">
      <c r="S1129" s="30"/>
    </row>
    <row r="1130" spans="19:19" x14ac:dyDescent="0.25">
      <c r="S1130" s="30"/>
    </row>
    <row r="1131" spans="19:19" x14ac:dyDescent="0.25">
      <c r="S1131" s="30"/>
    </row>
    <row r="1132" spans="19:19" x14ac:dyDescent="0.25">
      <c r="S1132" s="30"/>
    </row>
    <row r="1133" spans="19:19" x14ac:dyDescent="0.25">
      <c r="S1133" s="30"/>
    </row>
    <row r="1134" spans="19:19" x14ac:dyDescent="0.25">
      <c r="S1134" s="30"/>
    </row>
    <row r="1135" spans="19:19" x14ac:dyDescent="0.25">
      <c r="S1135" s="30"/>
    </row>
    <row r="1136" spans="19:19" x14ac:dyDescent="0.25">
      <c r="S1136" s="30"/>
    </row>
    <row r="1137" spans="19:19" x14ac:dyDescent="0.25">
      <c r="S1137" s="30"/>
    </row>
    <row r="1138" spans="19:19" x14ac:dyDescent="0.25">
      <c r="S1138" s="30"/>
    </row>
    <row r="1139" spans="19:19" x14ac:dyDescent="0.25">
      <c r="S1139" s="30"/>
    </row>
    <row r="1140" spans="19:19" x14ac:dyDescent="0.25">
      <c r="S1140" s="30"/>
    </row>
    <row r="1141" spans="19:19" x14ac:dyDescent="0.25">
      <c r="S1141" s="30"/>
    </row>
    <row r="1142" spans="19:19" x14ac:dyDescent="0.25">
      <c r="S1142" s="30"/>
    </row>
    <row r="1143" spans="19:19" x14ac:dyDescent="0.25">
      <c r="S1143" s="30"/>
    </row>
    <row r="1144" spans="19:19" x14ac:dyDescent="0.25">
      <c r="S1144" s="30"/>
    </row>
    <row r="1145" spans="19:19" x14ac:dyDescent="0.25">
      <c r="S1145" s="30"/>
    </row>
    <row r="1146" spans="19:19" x14ac:dyDescent="0.25">
      <c r="S1146" s="30"/>
    </row>
    <row r="1147" spans="19:19" x14ac:dyDescent="0.25">
      <c r="S1147" s="30"/>
    </row>
    <row r="1148" spans="19:19" x14ac:dyDescent="0.25">
      <c r="S1148" s="30"/>
    </row>
    <row r="1149" spans="19:19" x14ac:dyDescent="0.25">
      <c r="S1149" s="30"/>
    </row>
    <row r="1150" spans="19:19" x14ac:dyDescent="0.25">
      <c r="S1150" s="30"/>
    </row>
    <row r="1151" spans="19:19" x14ac:dyDescent="0.25">
      <c r="S1151" s="30"/>
    </row>
    <row r="1152" spans="19:19" x14ac:dyDescent="0.25">
      <c r="S1152" s="30"/>
    </row>
    <row r="1153" spans="19:19" x14ac:dyDescent="0.25">
      <c r="S1153" s="30"/>
    </row>
    <row r="1154" spans="19:19" x14ac:dyDescent="0.25">
      <c r="S1154" s="30"/>
    </row>
    <row r="1155" spans="19:19" x14ac:dyDescent="0.25">
      <c r="S1155" s="30"/>
    </row>
    <row r="1156" spans="19:19" x14ac:dyDescent="0.25">
      <c r="S1156" s="30"/>
    </row>
    <row r="1157" spans="19:19" x14ac:dyDescent="0.25">
      <c r="S1157" s="30"/>
    </row>
    <row r="1158" spans="19:19" x14ac:dyDescent="0.25">
      <c r="S1158" s="30"/>
    </row>
    <row r="1159" spans="19:19" x14ac:dyDescent="0.25">
      <c r="S1159" s="30"/>
    </row>
    <row r="1160" spans="19:19" x14ac:dyDescent="0.25">
      <c r="S1160" s="30"/>
    </row>
    <row r="1161" spans="19:19" x14ac:dyDescent="0.25">
      <c r="S1161" s="30"/>
    </row>
    <row r="1162" spans="19:19" x14ac:dyDescent="0.25">
      <c r="S1162" s="30"/>
    </row>
    <row r="1163" spans="19:19" x14ac:dyDescent="0.25">
      <c r="S1163" s="30"/>
    </row>
    <row r="1164" spans="19:19" x14ac:dyDescent="0.25">
      <c r="S1164" s="30"/>
    </row>
    <row r="1165" spans="19:19" x14ac:dyDescent="0.25">
      <c r="S1165" s="30"/>
    </row>
    <row r="1166" spans="19:19" x14ac:dyDescent="0.25">
      <c r="S1166" s="30"/>
    </row>
    <row r="1167" spans="19:19" x14ac:dyDescent="0.25">
      <c r="S1167" s="30"/>
    </row>
    <row r="1168" spans="19:19" x14ac:dyDescent="0.25">
      <c r="S1168" s="30"/>
    </row>
    <row r="1169" spans="19:19" x14ac:dyDescent="0.25">
      <c r="S1169" s="30"/>
    </row>
    <row r="1170" spans="19:19" x14ac:dyDescent="0.25">
      <c r="S1170" s="30"/>
    </row>
    <row r="1171" spans="19:19" x14ac:dyDescent="0.25">
      <c r="S1171" s="30"/>
    </row>
    <row r="1172" spans="19:19" x14ac:dyDescent="0.25">
      <c r="S1172" s="30"/>
    </row>
    <row r="1173" spans="19:19" x14ac:dyDescent="0.25">
      <c r="S1173" s="30"/>
    </row>
    <row r="1174" spans="19:19" x14ac:dyDescent="0.25">
      <c r="S1174" s="30"/>
    </row>
    <row r="1175" spans="19:19" x14ac:dyDescent="0.25">
      <c r="S1175" s="30"/>
    </row>
    <row r="1176" spans="19:19" x14ac:dyDescent="0.25">
      <c r="S1176" s="30"/>
    </row>
    <row r="1177" spans="19:19" x14ac:dyDescent="0.25">
      <c r="S1177" s="30"/>
    </row>
    <row r="1178" spans="19:19" x14ac:dyDescent="0.25">
      <c r="S1178" s="30"/>
    </row>
    <row r="1179" spans="19:19" x14ac:dyDescent="0.25">
      <c r="S1179" s="30"/>
    </row>
    <row r="1180" spans="19:19" x14ac:dyDescent="0.25">
      <c r="S1180" s="30"/>
    </row>
    <row r="1181" spans="19:19" x14ac:dyDescent="0.25">
      <c r="S1181" s="30"/>
    </row>
    <row r="1182" spans="19:19" x14ac:dyDescent="0.25">
      <c r="S1182" s="30"/>
    </row>
    <row r="1183" spans="19:19" x14ac:dyDescent="0.25">
      <c r="S1183" s="30"/>
    </row>
    <row r="1184" spans="19:19" x14ac:dyDescent="0.25">
      <c r="S1184" s="30"/>
    </row>
    <row r="1185" spans="19:19" x14ac:dyDescent="0.25">
      <c r="S1185" s="30"/>
    </row>
    <row r="1186" spans="19:19" x14ac:dyDescent="0.25">
      <c r="S1186" s="30"/>
    </row>
    <row r="1187" spans="19:19" x14ac:dyDescent="0.25">
      <c r="S1187" s="30"/>
    </row>
    <row r="1188" spans="19:19" x14ac:dyDescent="0.25">
      <c r="S1188" s="30"/>
    </row>
    <row r="1189" spans="19:19" x14ac:dyDescent="0.25">
      <c r="S1189" s="30"/>
    </row>
    <row r="1190" spans="19:19" x14ac:dyDescent="0.25">
      <c r="S1190" s="30"/>
    </row>
    <row r="1191" spans="19:19" x14ac:dyDescent="0.25">
      <c r="S1191" s="30"/>
    </row>
    <row r="1192" spans="19:19" x14ac:dyDescent="0.25">
      <c r="S1192" s="30"/>
    </row>
    <row r="1193" spans="19:19" x14ac:dyDescent="0.25">
      <c r="S1193" s="30"/>
    </row>
    <row r="1194" spans="19:19" x14ac:dyDescent="0.25">
      <c r="S1194" s="30"/>
    </row>
    <row r="1195" spans="19:19" x14ac:dyDescent="0.25">
      <c r="S1195" s="30"/>
    </row>
    <row r="1196" spans="19:19" x14ac:dyDescent="0.25">
      <c r="S1196" s="30"/>
    </row>
    <row r="1197" spans="19:19" x14ac:dyDescent="0.25">
      <c r="S1197" s="30"/>
    </row>
    <row r="1198" spans="19:19" x14ac:dyDescent="0.25">
      <c r="S1198" s="30"/>
    </row>
    <row r="1199" spans="19:19" x14ac:dyDescent="0.25">
      <c r="S1199" s="30"/>
    </row>
    <row r="1200" spans="19:19" x14ac:dyDescent="0.25">
      <c r="S1200" s="30"/>
    </row>
    <row r="1201" spans="19:19" x14ac:dyDescent="0.25">
      <c r="S1201" s="30"/>
    </row>
    <row r="1202" spans="19:19" x14ac:dyDescent="0.25">
      <c r="S1202" s="30"/>
    </row>
    <row r="1203" spans="19:19" x14ac:dyDescent="0.25">
      <c r="S1203" s="30"/>
    </row>
    <row r="1204" spans="19:19" x14ac:dyDescent="0.25">
      <c r="S1204" s="30"/>
    </row>
    <row r="1205" spans="19:19" x14ac:dyDescent="0.25">
      <c r="S1205" s="30"/>
    </row>
    <row r="1206" spans="19:19" x14ac:dyDescent="0.25">
      <c r="S1206" s="30"/>
    </row>
    <row r="1207" spans="19:19" x14ac:dyDescent="0.25">
      <c r="S1207" s="30"/>
    </row>
    <row r="1208" spans="19:19" x14ac:dyDescent="0.25">
      <c r="S1208" s="30"/>
    </row>
    <row r="1209" spans="19:19" x14ac:dyDescent="0.25">
      <c r="S1209" s="30"/>
    </row>
    <row r="1210" spans="19:19" x14ac:dyDescent="0.25">
      <c r="S1210" s="30"/>
    </row>
    <row r="1211" spans="19:19" x14ac:dyDescent="0.25">
      <c r="S1211" s="30"/>
    </row>
    <row r="1212" spans="19:19" x14ac:dyDescent="0.25">
      <c r="S1212" s="30"/>
    </row>
    <row r="1213" spans="19:19" x14ac:dyDescent="0.25">
      <c r="S1213" s="30"/>
    </row>
    <row r="1214" spans="19:19" x14ac:dyDescent="0.25">
      <c r="S1214" s="30"/>
    </row>
    <row r="1215" spans="19:19" x14ac:dyDescent="0.25">
      <c r="S1215" s="30"/>
    </row>
    <row r="1216" spans="19:19" x14ac:dyDescent="0.25">
      <c r="S1216" s="30"/>
    </row>
    <row r="1217" spans="19:19" x14ac:dyDescent="0.25">
      <c r="S1217" s="30"/>
    </row>
    <row r="1218" spans="19:19" x14ac:dyDescent="0.25">
      <c r="S1218" s="30"/>
    </row>
    <row r="1219" spans="19:19" x14ac:dyDescent="0.25">
      <c r="S1219" s="30"/>
    </row>
    <row r="1220" spans="19:19" x14ac:dyDescent="0.25">
      <c r="S1220" s="30"/>
    </row>
    <row r="1221" spans="19:19" x14ac:dyDescent="0.25">
      <c r="S1221" s="30"/>
    </row>
    <row r="1222" spans="19:19" x14ac:dyDescent="0.25">
      <c r="S1222" s="30"/>
    </row>
    <row r="1223" spans="19:19" x14ac:dyDescent="0.25">
      <c r="S1223" s="30"/>
    </row>
    <row r="1224" spans="19:19" x14ac:dyDescent="0.25">
      <c r="S1224" s="30"/>
    </row>
    <row r="1225" spans="19:19" x14ac:dyDescent="0.25">
      <c r="S1225" s="30"/>
    </row>
    <row r="1226" spans="19:19" x14ac:dyDescent="0.25">
      <c r="S1226" s="30"/>
    </row>
    <row r="1227" spans="19:19" x14ac:dyDescent="0.25">
      <c r="S1227" s="30"/>
    </row>
    <row r="1228" spans="19:19" x14ac:dyDescent="0.25">
      <c r="S1228" s="30"/>
    </row>
    <row r="1229" spans="19:19" x14ac:dyDescent="0.25">
      <c r="S1229" s="30"/>
    </row>
    <row r="1230" spans="19:19" x14ac:dyDescent="0.25">
      <c r="S1230" s="30"/>
    </row>
    <row r="1231" spans="19:19" x14ac:dyDescent="0.25">
      <c r="S1231" s="30"/>
    </row>
    <row r="1232" spans="19:19" x14ac:dyDescent="0.25">
      <c r="S1232" s="30"/>
    </row>
    <row r="1233" spans="19:19" x14ac:dyDescent="0.25">
      <c r="S1233" s="30"/>
    </row>
    <row r="1234" spans="19:19" x14ac:dyDescent="0.25">
      <c r="S1234" s="30"/>
    </row>
    <row r="1235" spans="19:19" x14ac:dyDescent="0.25">
      <c r="S1235" s="30"/>
    </row>
    <row r="1236" spans="19:19" x14ac:dyDescent="0.25">
      <c r="S1236" s="30"/>
    </row>
    <row r="1237" spans="19:19" x14ac:dyDescent="0.25">
      <c r="S1237" s="30"/>
    </row>
    <row r="1238" spans="19:19" x14ac:dyDescent="0.25">
      <c r="S1238" s="30"/>
    </row>
    <row r="1239" spans="19:19" x14ac:dyDescent="0.25">
      <c r="S1239" s="30"/>
    </row>
    <row r="1240" spans="19:19" x14ac:dyDescent="0.25">
      <c r="S1240" s="30"/>
    </row>
    <row r="1241" spans="19:19" x14ac:dyDescent="0.25">
      <c r="S1241" s="30"/>
    </row>
    <row r="1242" spans="19:19" x14ac:dyDescent="0.25">
      <c r="S1242" s="30"/>
    </row>
    <row r="1243" spans="19:19" x14ac:dyDescent="0.25">
      <c r="S1243" s="30"/>
    </row>
    <row r="1244" spans="19:19" x14ac:dyDescent="0.25">
      <c r="S1244" s="30"/>
    </row>
    <row r="1245" spans="19:19" x14ac:dyDescent="0.25">
      <c r="S1245" s="30"/>
    </row>
    <row r="1246" spans="19:19" x14ac:dyDescent="0.25">
      <c r="S1246" s="30"/>
    </row>
    <row r="1247" spans="19:19" x14ac:dyDescent="0.25">
      <c r="S1247" s="30"/>
    </row>
    <row r="1248" spans="19:19" x14ac:dyDescent="0.25">
      <c r="S1248" s="30"/>
    </row>
    <row r="1249" spans="19:19" x14ac:dyDescent="0.25">
      <c r="S1249" s="30"/>
    </row>
    <row r="1250" spans="19:19" x14ac:dyDescent="0.25">
      <c r="S1250" s="30"/>
    </row>
    <row r="1251" spans="19:19" x14ac:dyDescent="0.25">
      <c r="S1251" s="30"/>
    </row>
    <row r="1252" spans="19:19" x14ac:dyDescent="0.25">
      <c r="S1252" s="30"/>
    </row>
    <row r="1253" spans="19:19" x14ac:dyDescent="0.25">
      <c r="S1253" s="30"/>
    </row>
    <row r="1254" spans="19:19" x14ac:dyDescent="0.25">
      <c r="S1254" s="30"/>
    </row>
    <row r="1255" spans="19:19" x14ac:dyDescent="0.25">
      <c r="S1255" s="30"/>
    </row>
    <row r="1256" spans="19:19" x14ac:dyDescent="0.25">
      <c r="S1256" s="30"/>
    </row>
    <row r="1257" spans="19:19" x14ac:dyDescent="0.25">
      <c r="S1257" s="30"/>
    </row>
    <row r="1258" spans="19:19" x14ac:dyDescent="0.25">
      <c r="S1258" s="30"/>
    </row>
    <row r="1259" spans="19:19" x14ac:dyDescent="0.25">
      <c r="S1259" s="30"/>
    </row>
    <row r="1260" spans="19:19" x14ac:dyDescent="0.25">
      <c r="S1260" s="30"/>
    </row>
    <row r="1261" spans="19:19" x14ac:dyDescent="0.25">
      <c r="S1261" s="30"/>
    </row>
    <row r="1262" spans="19:19" x14ac:dyDescent="0.25">
      <c r="S1262" s="30"/>
    </row>
    <row r="1263" spans="19:19" x14ac:dyDescent="0.25">
      <c r="S1263" s="30"/>
    </row>
    <row r="1264" spans="19:19" x14ac:dyDescent="0.25">
      <c r="S1264" s="30"/>
    </row>
    <row r="1265" spans="19:19" x14ac:dyDescent="0.25">
      <c r="S1265" s="30"/>
    </row>
    <row r="1266" spans="19:19" x14ac:dyDescent="0.25">
      <c r="S1266" s="30"/>
    </row>
    <row r="1267" spans="19:19" x14ac:dyDescent="0.25">
      <c r="S1267" s="30"/>
    </row>
    <row r="1268" spans="19:19" x14ac:dyDescent="0.25">
      <c r="S1268" s="30"/>
    </row>
    <row r="1269" spans="19:19" x14ac:dyDescent="0.25">
      <c r="S1269" s="30"/>
    </row>
    <row r="1270" spans="19:19" x14ac:dyDescent="0.25">
      <c r="S1270" s="30"/>
    </row>
    <row r="1271" spans="19:19" x14ac:dyDescent="0.25">
      <c r="S1271" s="30"/>
    </row>
    <row r="1272" spans="19:19" x14ac:dyDescent="0.25">
      <c r="S1272" s="30"/>
    </row>
    <row r="1273" spans="19:19" x14ac:dyDescent="0.25">
      <c r="S1273" s="30"/>
    </row>
    <row r="1274" spans="19:19" x14ac:dyDescent="0.25">
      <c r="S1274" s="30"/>
    </row>
    <row r="1275" spans="19:19" x14ac:dyDescent="0.25">
      <c r="S1275" s="30"/>
    </row>
    <row r="1276" spans="19:19" x14ac:dyDescent="0.25">
      <c r="S1276" s="30"/>
    </row>
    <row r="1277" spans="19:19" x14ac:dyDescent="0.25">
      <c r="S1277" s="30"/>
    </row>
    <row r="1278" spans="19:19" x14ac:dyDescent="0.25">
      <c r="S1278" s="30"/>
    </row>
    <row r="1279" spans="19:19" x14ac:dyDescent="0.25">
      <c r="S1279" s="30"/>
    </row>
    <row r="1280" spans="19:19" x14ac:dyDescent="0.25">
      <c r="S1280" s="30"/>
    </row>
    <row r="1281" spans="19:19" x14ac:dyDescent="0.25">
      <c r="S1281" s="30"/>
    </row>
    <row r="1282" spans="19:19" x14ac:dyDescent="0.25">
      <c r="S1282" s="30"/>
    </row>
    <row r="1283" spans="19:19" x14ac:dyDescent="0.25">
      <c r="S1283" s="30"/>
    </row>
    <row r="1284" spans="19:19" x14ac:dyDescent="0.25">
      <c r="S1284" s="30"/>
    </row>
    <row r="1285" spans="19:19" x14ac:dyDescent="0.25">
      <c r="S1285" s="30"/>
    </row>
    <row r="1286" spans="19:19" x14ac:dyDescent="0.25">
      <c r="S1286" s="30"/>
    </row>
    <row r="1287" spans="19:19" x14ac:dyDescent="0.25">
      <c r="S1287" s="30"/>
    </row>
    <row r="1288" spans="19:19" x14ac:dyDescent="0.25">
      <c r="S1288" s="30"/>
    </row>
    <row r="1289" spans="19:19" x14ac:dyDescent="0.25">
      <c r="S1289" s="30"/>
    </row>
    <row r="1290" spans="19:19" x14ac:dyDescent="0.25">
      <c r="S1290" s="30"/>
    </row>
    <row r="1291" spans="19:19" x14ac:dyDescent="0.25">
      <c r="S1291" s="30"/>
    </row>
    <row r="1292" spans="19:19" x14ac:dyDescent="0.25">
      <c r="S1292" s="30"/>
    </row>
    <row r="1293" spans="19:19" x14ac:dyDescent="0.25">
      <c r="S1293" s="30"/>
    </row>
    <row r="1294" spans="19:19" x14ac:dyDescent="0.25">
      <c r="S1294" s="30"/>
    </row>
    <row r="1295" spans="19:19" x14ac:dyDescent="0.25">
      <c r="S1295" s="30"/>
    </row>
    <row r="1296" spans="19:19" x14ac:dyDescent="0.25">
      <c r="S1296" s="30"/>
    </row>
    <row r="1297" spans="19:19" x14ac:dyDescent="0.25">
      <c r="S1297" s="30"/>
    </row>
    <row r="1298" spans="19:19" x14ac:dyDescent="0.25">
      <c r="S1298" s="30"/>
    </row>
    <row r="1299" spans="19:19" x14ac:dyDescent="0.25">
      <c r="S1299" s="30"/>
    </row>
    <row r="1300" spans="19:19" x14ac:dyDescent="0.25">
      <c r="S1300" s="30"/>
    </row>
    <row r="1301" spans="19:19" x14ac:dyDescent="0.25">
      <c r="S1301" s="30"/>
    </row>
    <row r="1302" spans="19:19" x14ac:dyDescent="0.25">
      <c r="S1302" s="30"/>
    </row>
    <row r="1303" spans="19:19" x14ac:dyDescent="0.25">
      <c r="S1303" s="30"/>
    </row>
    <row r="1304" spans="19:19" x14ac:dyDescent="0.25">
      <c r="S1304" s="30"/>
    </row>
    <row r="1305" spans="19:19" x14ac:dyDescent="0.25">
      <c r="S1305" s="30"/>
    </row>
    <row r="1306" spans="19:19" x14ac:dyDescent="0.25">
      <c r="S1306" s="30"/>
    </row>
    <row r="1307" spans="19:19" x14ac:dyDescent="0.25">
      <c r="S1307" s="30"/>
    </row>
    <row r="1308" spans="19:19" x14ac:dyDescent="0.25">
      <c r="S1308" s="30"/>
    </row>
    <row r="1309" spans="19:19" x14ac:dyDescent="0.25">
      <c r="S1309" s="30"/>
    </row>
    <row r="1310" spans="19:19" x14ac:dyDescent="0.25">
      <c r="S1310" s="30"/>
    </row>
    <row r="1311" spans="19:19" x14ac:dyDescent="0.25">
      <c r="S1311" s="30"/>
    </row>
    <row r="1312" spans="19:19" x14ac:dyDescent="0.25">
      <c r="S1312" s="30"/>
    </row>
    <row r="1313" spans="19:19" x14ac:dyDescent="0.25">
      <c r="S1313" s="30"/>
    </row>
    <row r="1314" spans="19:19" x14ac:dyDescent="0.25">
      <c r="S1314" s="30"/>
    </row>
    <row r="1315" spans="19:19" x14ac:dyDescent="0.25">
      <c r="S1315" s="30"/>
    </row>
    <row r="1316" spans="19:19" x14ac:dyDescent="0.25">
      <c r="S1316" s="30"/>
    </row>
    <row r="1317" spans="19:19" x14ac:dyDescent="0.25">
      <c r="S1317" s="30"/>
    </row>
    <row r="1318" spans="19:19" x14ac:dyDescent="0.25">
      <c r="S1318" s="30"/>
    </row>
    <row r="1319" spans="19:19" x14ac:dyDescent="0.25">
      <c r="S1319" s="30"/>
    </row>
    <row r="1320" spans="19:19" x14ac:dyDescent="0.25">
      <c r="S1320" s="30"/>
    </row>
    <row r="1321" spans="19:19" x14ac:dyDescent="0.25">
      <c r="S1321" s="30"/>
    </row>
    <row r="1322" spans="19:19" x14ac:dyDescent="0.25">
      <c r="S1322" s="30"/>
    </row>
    <row r="1323" spans="19:19" x14ac:dyDescent="0.25">
      <c r="S1323" s="30"/>
    </row>
    <row r="1324" spans="19:19" x14ac:dyDescent="0.25">
      <c r="S1324" s="30"/>
    </row>
    <row r="1325" spans="19:19" x14ac:dyDescent="0.25">
      <c r="S1325" s="30"/>
    </row>
    <row r="1326" spans="19:19" x14ac:dyDescent="0.25">
      <c r="S1326" s="30"/>
    </row>
    <row r="1327" spans="19:19" x14ac:dyDescent="0.25">
      <c r="S1327" s="30"/>
    </row>
    <row r="1328" spans="19:19" x14ac:dyDescent="0.25">
      <c r="S1328" s="30"/>
    </row>
    <row r="1329" spans="19:19" x14ac:dyDescent="0.25">
      <c r="S1329" s="30"/>
    </row>
    <row r="1330" spans="19:19" x14ac:dyDescent="0.25">
      <c r="S1330" s="30"/>
    </row>
    <row r="1331" spans="19:19" x14ac:dyDescent="0.25">
      <c r="S1331" s="30"/>
    </row>
    <row r="1332" spans="19:19" x14ac:dyDescent="0.25">
      <c r="S1332" s="30"/>
    </row>
    <row r="1333" spans="19:19" x14ac:dyDescent="0.25">
      <c r="S1333" s="30"/>
    </row>
    <row r="1334" spans="19:19" x14ac:dyDescent="0.25">
      <c r="S1334" s="30"/>
    </row>
    <row r="1335" spans="19:19" x14ac:dyDescent="0.25">
      <c r="S1335" s="30"/>
    </row>
    <row r="1336" spans="19:19" x14ac:dyDescent="0.25">
      <c r="S1336" s="30"/>
    </row>
    <row r="1337" spans="19:19" x14ac:dyDescent="0.25">
      <c r="S1337" s="30"/>
    </row>
    <row r="1338" spans="19:19" x14ac:dyDescent="0.25">
      <c r="S1338" s="30"/>
    </row>
    <row r="1339" spans="19:19" x14ac:dyDescent="0.25">
      <c r="S1339" s="30"/>
    </row>
    <row r="1340" spans="19:19" x14ac:dyDescent="0.25">
      <c r="S1340" s="30"/>
    </row>
    <row r="1341" spans="19:19" x14ac:dyDescent="0.25">
      <c r="S1341" s="30"/>
    </row>
    <row r="1342" spans="19:19" x14ac:dyDescent="0.25">
      <c r="S1342" s="30"/>
    </row>
    <row r="1343" spans="19:19" x14ac:dyDescent="0.25">
      <c r="S1343" s="30"/>
    </row>
    <row r="1344" spans="19:19" x14ac:dyDescent="0.25">
      <c r="S1344" s="30"/>
    </row>
    <row r="1345" spans="19:19" x14ac:dyDescent="0.25">
      <c r="S1345" s="30"/>
    </row>
    <row r="1346" spans="19:19" x14ac:dyDescent="0.25">
      <c r="S1346" s="30"/>
    </row>
    <row r="1347" spans="19:19" x14ac:dyDescent="0.25">
      <c r="S1347" s="30"/>
    </row>
    <row r="1348" spans="19:19" x14ac:dyDescent="0.25">
      <c r="S1348" s="30"/>
    </row>
    <row r="1349" spans="19:19" x14ac:dyDescent="0.25">
      <c r="S1349" s="30"/>
    </row>
    <row r="1350" spans="19:19" x14ac:dyDescent="0.25">
      <c r="S1350" s="30"/>
    </row>
    <row r="1351" spans="19:19" x14ac:dyDescent="0.25">
      <c r="S1351" s="30"/>
    </row>
    <row r="1352" spans="19:19" x14ac:dyDescent="0.25">
      <c r="S1352" s="30"/>
    </row>
    <row r="1353" spans="19:19" x14ac:dyDescent="0.25">
      <c r="S1353" s="30"/>
    </row>
    <row r="1354" spans="19:19" x14ac:dyDescent="0.25">
      <c r="S1354" s="30"/>
    </row>
    <row r="1355" spans="19:19" x14ac:dyDescent="0.25">
      <c r="S1355" s="30"/>
    </row>
    <row r="1356" spans="19:19" x14ac:dyDescent="0.25">
      <c r="S1356" s="30"/>
    </row>
    <row r="1357" spans="19:19" x14ac:dyDescent="0.25">
      <c r="S1357" s="30"/>
    </row>
    <row r="1358" spans="19:19" x14ac:dyDescent="0.25">
      <c r="S1358" s="30"/>
    </row>
    <row r="1359" spans="19:19" x14ac:dyDescent="0.25">
      <c r="S1359" s="30"/>
    </row>
    <row r="1360" spans="19:19" x14ac:dyDescent="0.25">
      <c r="S1360" s="30"/>
    </row>
    <row r="1361" spans="19:19" x14ac:dyDescent="0.25">
      <c r="S1361" s="30"/>
    </row>
    <row r="1362" spans="19:19" x14ac:dyDescent="0.25">
      <c r="S1362" s="30"/>
    </row>
    <row r="1363" spans="19:19" x14ac:dyDescent="0.25">
      <c r="S1363" s="30"/>
    </row>
    <row r="1364" spans="19:19" x14ac:dyDescent="0.25">
      <c r="S1364" s="30"/>
    </row>
    <row r="1365" spans="19:19" x14ac:dyDescent="0.25">
      <c r="S1365" s="30"/>
    </row>
    <row r="1366" spans="19:19" x14ac:dyDescent="0.25">
      <c r="S1366" s="30"/>
    </row>
    <row r="1367" spans="19:19" x14ac:dyDescent="0.25">
      <c r="S1367" s="30"/>
    </row>
    <row r="1368" spans="19:19" x14ac:dyDescent="0.25">
      <c r="S1368" s="30"/>
    </row>
    <row r="1369" spans="19:19" x14ac:dyDescent="0.25">
      <c r="S1369" s="30"/>
    </row>
    <row r="1370" spans="19:19" x14ac:dyDescent="0.25">
      <c r="S1370" s="30"/>
    </row>
    <row r="1371" spans="19:19" x14ac:dyDescent="0.25">
      <c r="S1371" s="30"/>
    </row>
    <row r="1372" spans="19:19" x14ac:dyDescent="0.25">
      <c r="S1372" s="30"/>
    </row>
    <row r="1373" spans="19:19" x14ac:dyDescent="0.25">
      <c r="S1373" s="30"/>
    </row>
    <row r="1374" spans="19:19" x14ac:dyDescent="0.25">
      <c r="S1374" s="30"/>
    </row>
    <row r="1375" spans="19:19" x14ac:dyDescent="0.25">
      <c r="S1375" s="30"/>
    </row>
    <row r="1376" spans="19:19" x14ac:dyDescent="0.25">
      <c r="S1376" s="30"/>
    </row>
    <row r="1377" spans="19:19" x14ac:dyDescent="0.25">
      <c r="S1377" s="30"/>
    </row>
    <row r="1378" spans="19:19" x14ac:dyDescent="0.25">
      <c r="S1378" s="30"/>
    </row>
    <row r="1379" spans="19:19" x14ac:dyDescent="0.25">
      <c r="S1379" s="30"/>
    </row>
    <row r="1380" spans="19:19" x14ac:dyDescent="0.25">
      <c r="S1380" s="30"/>
    </row>
    <row r="1381" spans="19:19" x14ac:dyDescent="0.25">
      <c r="S1381" s="30"/>
    </row>
    <row r="1382" spans="19:19" x14ac:dyDescent="0.25">
      <c r="S1382" s="30"/>
    </row>
    <row r="1383" spans="19:19" x14ac:dyDescent="0.25">
      <c r="S1383" s="30"/>
    </row>
    <row r="1384" spans="19:19" x14ac:dyDescent="0.25">
      <c r="S1384" s="30"/>
    </row>
    <row r="1385" spans="19:19" x14ac:dyDescent="0.25">
      <c r="S1385" s="30"/>
    </row>
    <row r="1386" spans="19:19" x14ac:dyDescent="0.25">
      <c r="S1386" s="30"/>
    </row>
    <row r="1387" spans="19:19" x14ac:dyDescent="0.25">
      <c r="S1387" s="30"/>
    </row>
    <row r="1388" spans="19:19" x14ac:dyDescent="0.25">
      <c r="S1388" s="30"/>
    </row>
    <row r="1389" spans="19:19" x14ac:dyDescent="0.25">
      <c r="S1389" s="30"/>
    </row>
    <row r="1390" spans="19:19" x14ac:dyDescent="0.25">
      <c r="S1390" s="30"/>
    </row>
    <row r="1391" spans="19:19" x14ac:dyDescent="0.25">
      <c r="S1391" s="30"/>
    </row>
    <row r="1392" spans="19:19" x14ac:dyDescent="0.25">
      <c r="S1392" s="30"/>
    </row>
    <row r="1393" spans="19:19" x14ac:dyDescent="0.25">
      <c r="S1393" s="30"/>
    </row>
    <row r="1394" spans="19:19" x14ac:dyDescent="0.25">
      <c r="S1394" s="30"/>
    </row>
    <row r="1395" spans="19:19" x14ac:dyDescent="0.25">
      <c r="S1395" s="30"/>
    </row>
    <row r="1396" spans="19:19" x14ac:dyDescent="0.25">
      <c r="S1396" s="30"/>
    </row>
    <row r="1397" spans="19:19" x14ac:dyDescent="0.25">
      <c r="S1397" s="30"/>
    </row>
    <row r="1398" spans="19:19" x14ac:dyDescent="0.25">
      <c r="S1398" s="30"/>
    </row>
    <row r="1399" spans="19:19" x14ac:dyDescent="0.25">
      <c r="S1399" s="30"/>
    </row>
    <row r="1400" spans="19:19" x14ac:dyDescent="0.25">
      <c r="S1400" s="30"/>
    </row>
    <row r="1401" spans="19:19" x14ac:dyDescent="0.25">
      <c r="S1401" s="30"/>
    </row>
    <row r="1402" spans="19:19" x14ac:dyDescent="0.25">
      <c r="S1402" s="30"/>
    </row>
    <row r="1403" spans="19:19" x14ac:dyDescent="0.25">
      <c r="S1403" s="30"/>
    </row>
    <row r="1404" spans="19:19" x14ac:dyDescent="0.25">
      <c r="S1404" s="30"/>
    </row>
    <row r="1405" spans="19:19" x14ac:dyDescent="0.25">
      <c r="S1405" s="30"/>
    </row>
    <row r="1406" spans="19:19" x14ac:dyDescent="0.25">
      <c r="S1406" s="30"/>
    </row>
    <row r="1407" spans="19:19" x14ac:dyDescent="0.25">
      <c r="S1407" s="30"/>
    </row>
    <row r="1408" spans="19:19" x14ac:dyDescent="0.25">
      <c r="S1408" s="30"/>
    </row>
    <row r="1409" spans="19:19" x14ac:dyDescent="0.25">
      <c r="S1409" s="30"/>
    </row>
    <row r="1410" spans="19:19" x14ac:dyDescent="0.25">
      <c r="S1410" s="30"/>
    </row>
    <row r="1411" spans="19:19" x14ac:dyDescent="0.25">
      <c r="S1411" s="30"/>
    </row>
    <row r="1412" spans="19:19" x14ac:dyDescent="0.25">
      <c r="S1412" s="30"/>
    </row>
    <row r="1413" spans="19:19" x14ac:dyDescent="0.25">
      <c r="S1413" s="30"/>
    </row>
    <row r="1414" spans="19:19" x14ac:dyDescent="0.25">
      <c r="S1414" s="30"/>
    </row>
    <row r="1415" spans="19:19" x14ac:dyDescent="0.25">
      <c r="S1415" s="30"/>
    </row>
    <row r="1416" spans="19:19" x14ac:dyDescent="0.25">
      <c r="S1416" s="30"/>
    </row>
    <row r="1417" spans="19:19" x14ac:dyDescent="0.25">
      <c r="S1417" s="30"/>
    </row>
    <row r="1418" spans="19:19" x14ac:dyDescent="0.25">
      <c r="S1418" s="30"/>
    </row>
    <row r="1419" spans="19:19" x14ac:dyDescent="0.25">
      <c r="S1419" s="30"/>
    </row>
    <row r="1420" spans="19:19" x14ac:dyDescent="0.25">
      <c r="S1420" s="30"/>
    </row>
    <row r="1421" spans="19:19" x14ac:dyDescent="0.25">
      <c r="S1421" s="30"/>
    </row>
    <row r="1422" spans="19:19" x14ac:dyDescent="0.25">
      <c r="S1422" s="30"/>
    </row>
    <row r="1423" spans="19:19" x14ac:dyDescent="0.25">
      <c r="S1423" s="30"/>
    </row>
    <row r="1424" spans="19:19" x14ac:dyDescent="0.25">
      <c r="S1424" s="30"/>
    </row>
    <row r="1425" spans="19:19" x14ac:dyDescent="0.25">
      <c r="S1425" s="30"/>
    </row>
    <row r="1426" spans="19:19" x14ac:dyDescent="0.25">
      <c r="S1426" s="30"/>
    </row>
    <row r="1427" spans="19:19" x14ac:dyDescent="0.25">
      <c r="S1427" s="30"/>
    </row>
    <row r="1428" spans="19:19" x14ac:dyDescent="0.25">
      <c r="S1428" s="30"/>
    </row>
    <row r="1429" spans="19:19" x14ac:dyDescent="0.25">
      <c r="S1429" s="30"/>
    </row>
    <row r="1430" spans="19:19" x14ac:dyDescent="0.25">
      <c r="S1430" s="30"/>
    </row>
    <row r="1431" spans="19:19" x14ac:dyDescent="0.25">
      <c r="S1431" s="30"/>
    </row>
    <row r="1432" spans="19:19" x14ac:dyDescent="0.25">
      <c r="S1432" s="30"/>
    </row>
    <row r="1433" spans="19:19" x14ac:dyDescent="0.25">
      <c r="S1433" s="30"/>
    </row>
    <row r="1434" spans="19:19" x14ac:dyDescent="0.25">
      <c r="S1434" s="30"/>
    </row>
    <row r="1435" spans="19:19" x14ac:dyDescent="0.25">
      <c r="S1435" s="30"/>
    </row>
    <row r="1436" spans="19:19" x14ac:dyDescent="0.25">
      <c r="S1436" s="30"/>
    </row>
    <row r="1437" spans="19:19" x14ac:dyDescent="0.25">
      <c r="S1437" s="30"/>
    </row>
    <row r="1438" spans="19:19" x14ac:dyDescent="0.25">
      <c r="S1438" s="30"/>
    </row>
    <row r="1439" spans="19:19" x14ac:dyDescent="0.25">
      <c r="S1439" s="30"/>
    </row>
    <row r="1440" spans="19:19" x14ac:dyDescent="0.25">
      <c r="S1440" s="30"/>
    </row>
    <row r="1441" spans="19:19" x14ac:dyDescent="0.25">
      <c r="S1441" s="30"/>
    </row>
    <row r="1442" spans="19:19" x14ac:dyDescent="0.25">
      <c r="S1442" s="30"/>
    </row>
    <row r="1443" spans="19:19" x14ac:dyDescent="0.25">
      <c r="S1443" s="30"/>
    </row>
    <row r="1444" spans="19:19" x14ac:dyDescent="0.25">
      <c r="S1444" s="30"/>
    </row>
    <row r="1445" spans="19:19" x14ac:dyDescent="0.25">
      <c r="S1445" s="30"/>
    </row>
    <row r="1446" spans="19:19" x14ac:dyDescent="0.25">
      <c r="S1446" s="30"/>
    </row>
    <row r="1447" spans="19:19" x14ac:dyDescent="0.25">
      <c r="S1447" s="30"/>
    </row>
    <row r="1448" spans="19:19" x14ac:dyDescent="0.25">
      <c r="S1448" s="30"/>
    </row>
    <row r="1449" spans="19:19" x14ac:dyDescent="0.25">
      <c r="S1449" s="30"/>
    </row>
    <row r="1450" spans="19:19" x14ac:dyDescent="0.25">
      <c r="S1450" s="30"/>
    </row>
    <row r="1451" spans="19:19" x14ac:dyDescent="0.25">
      <c r="S1451" s="30"/>
    </row>
    <row r="1452" spans="19:19" x14ac:dyDescent="0.25">
      <c r="S1452" s="30"/>
    </row>
    <row r="1453" spans="19:19" x14ac:dyDescent="0.25">
      <c r="S1453" s="30"/>
    </row>
    <row r="1454" spans="19:19" x14ac:dyDescent="0.25">
      <c r="S1454" s="30"/>
    </row>
    <row r="1455" spans="19:19" x14ac:dyDescent="0.25">
      <c r="S1455" s="30"/>
    </row>
    <row r="1456" spans="19:19" x14ac:dyDescent="0.25">
      <c r="S1456" s="30"/>
    </row>
    <row r="1457" spans="19:19" x14ac:dyDescent="0.25">
      <c r="S1457" s="30"/>
    </row>
    <row r="1458" spans="19:19" x14ac:dyDescent="0.25">
      <c r="S1458" s="30"/>
    </row>
    <row r="1459" spans="19:19" x14ac:dyDescent="0.25">
      <c r="S1459" s="30"/>
    </row>
    <row r="1460" spans="19:19" x14ac:dyDescent="0.25">
      <c r="S1460" s="30"/>
    </row>
    <row r="1461" spans="19:19" x14ac:dyDescent="0.25">
      <c r="S1461" s="30"/>
    </row>
    <row r="1462" spans="19:19" x14ac:dyDescent="0.25">
      <c r="S1462" s="30"/>
    </row>
    <row r="1463" spans="19:19" x14ac:dyDescent="0.25">
      <c r="S1463" s="30"/>
    </row>
    <row r="1464" spans="19:19" x14ac:dyDescent="0.25">
      <c r="S1464" s="30"/>
    </row>
    <row r="1465" spans="19:19" x14ac:dyDescent="0.25">
      <c r="S1465" s="30"/>
    </row>
    <row r="1466" spans="19:19" x14ac:dyDescent="0.25">
      <c r="S1466" s="30"/>
    </row>
    <row r="1467" spans="19:19" x14ac:dyDescent="0.25">
      <c r="S1467" s="30"/>
    </row>
    <row r="1468" spans="19:19" x14ac:dyDescent="0.25">
      <c r="S1468" s="30"/>
    </row>
  </sheetData>
  <mergeCells count="26">
    <mergeCell ref="K6:K7"/>
    <mergeCell ref="L6:L7"/>
    <mergeCell ref="D58:F58"/>
    <mergeCell ref="S5:S7"/>
    <mergeCell ref="P55:R55"/>
    <mergeCell ref="P57:R57"/>
    <mergeCell ref="P58:R58"/>
    <mergeCell ref="I55:K55"/>
    <mergeCell ref="I57:K57"/>
    <mergeCell ref="I58:K58"/>
    <mergeCell ref="D2:P3"/>
    <mergeCell ref="P54:R54"/>
    <mergeCell ref="A5:A7"/>
    <mergeCell ref="O5:O7"/>
    <mergeCell ref="P5:P7"/>
    <mergeCell ref="M6:M7"/>
    <mergeCell ref="N6:N7"/>
    <mergeCell ref="Q5:Q7"/>
    <mergeCell ref="R5:R7"/>
    <mergeCell ref="C6:C7"/>
    <mergeCell ref="D6:D7"/>
    <mergeCell ref="E6:E7"/>
    <mergeCell ref="H6:H7"/>
    <mergeCell ref="I6:I7"/>
    <mergeCell ref="I54:K54"/>
    <mergeCell ref="J6:J7"/>
  </mergeCells>
  <pageMargins left="0.70866141732283472" right="0.70866141732283472" top="0.74803149606299213" bottom="0.74803149606299213" header="0.31496062992125984" footer="0.31496062992125984"/>
  <pageSetup paperSize="9" scale="45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view="pageBreakPreview" zoomScale="70" zoomScaleNormal="70" zoomScaleSheetLayoutView="70" workbookViewId="0">
      <selection activeCell="L60" sqref="L60"/>
    </sheetView>
  </sheetViews>
  <sheetFormatPr defaultRowHeight="15" x14ac:dyDescent="0.25"/>
  <cols>
    <col min="1" max="1" width="36.28515625" style="15" customWidth="1"/>
    <col min="2" max="2" width="15.42578125" style="15" hidden="1" customWidth="1"/>
    <col min="3" max="3" width="19.7109375" style="15" hidden="1" customWidth="1"/>
    <col min="4" max="4" width="0" style="15" hidden="1" customWidth="1"/>
    <col min="5" max="5" width="20.5703125" style="15" customWidth="1"/>
    <col min="6" max="6" width="13.5703125" style="15" customWidth="1"/>
    <col min="7" max="7" width="15.5703125" style="15" customWidth="1"/>
    <col min="8" max="8" width="13.28515625" style="15" customWidth="1"/>
    <col min="9" max="9" width="13.5703125" style="15" customWidth="1"/>
    <col min="10" max="10" width="10" style="15" customWidth="1"/>
    <col min="11" max="11" width="16" style="15" customWidth="1"/>
    <col min="12" max="12" width="13.85546875" style="15" customWidth="1"/>
    <col min="13" max="13" width="12.85546875" style="15" customWidth="1"/>
    <col min="14" max="14" width="11" style="15" customWidth="1"/>
    <col min="15" max="15" width="13.5703125" style="15" customWidth="1"/>
    <col min="16" max="16" width="14.5703125" style="15" customWidth="1"/>
    <col min="17" max="17" width="12.42578125" style="15" customWidth="1"/>
    <col min="18" max="18" width="11.42578125" style="15" customWidth="1"/>
    <col min="19" max="19" width="13.140625" style="1" customWidth="1"/>
    <col min="20" max="20" width="12.28515625" style="15" customWidth="1"/>
    <col min="21" max="21" width="17.28515625" style="15" customWidth="1"/>
    <col min="22" max="22" width="17" style="15" customWidth="1"/>
    <col min="23" max="23" width="17.42578125" style="15" customWidth="1"/>
    <col min="24" max="24" width="16.5703125" style="15" customWidth="1"/>
    <col min="25" max="16384" width="9.140625" style="15"/>
  </cols>
  <sheetData>
    <row r="1" spans="1:23" ht="10.5" customHeight="1" x14ac:dyDescent="0.25"/>
    <row r="2" spans="1:23" ht="17.25" customHeight="1" x14ac:dyDescent="0.25">
      <c r="G2" s="83" t="s">
        <v>86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3" ht="27" customHeight="1" x14ac:dyDescent="0.25"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3" ht="15.75" x14ac:dyDescent="0.25">
      <c r="V4" s="64" t="s">
        <v>37</v>
      </c>
    </row>
    <row r="5" spans="1:23" ht="15.75" customHeight="1" x14ac:dyDescent="0.25">
      <c r="A5" s="74" t="s">
        <v>0</v>
      </c>
      <c r="B5" s="74" t="s">
        <v>38</v>
      </c>
      <c r="C5" s="74" t="s">
        <v>39</v>
      </c>
      <c r="D5" s="74" t="s">
        <v>40</v>
      </c>
      <c r="E5" s="49"/>
      <c r="F5" s="48" t="s">
        <v>1</v>
      </c>
      <c r="G5" s="48"/>
      <c r="H5" s="48"/>
      <c r="I5" s="48"/>
      <c r="J5" s="48"/>
      <c r="K5" s="48" t="s">
        <v>2</v>
      </c>
      <c r="L5" s="48"/>
      <c r="M5" s="48"/>
      <c r="N5" s="48"/>
      <c r="O5" s="48"/>
      <c r="P5" s="48" t="s">
        <v>3</v>
      </c>
      <c r="Q5" s="48"/>
      <c r="R5" s="74" t="s">
        <v>4</v>
      </c>
      <c r="S5" s="69" t="s">
        <v>5</v>
      </c>
      <c r="T5" s="74" t="s">
        <v>6</v>
      </c>
      <c r="U5" s="74" t="s">
        <v>29</v>
      </c>
      <c r="V5" s="82" t="s">
        <v>30</v>
      </c>
    </row>
    <row r="6" spans="1:23" ht="15.75" customHeight="1" x14ac:dyDescent="0.25">
      <c r="A6" s="75"/>
      <c r="B6" s="75"/>
      <c r="C6" s="75"/>
      <c r="D6" s="75"/>
      <c r="E6" s="50"/>
      <c r="F6" s="74" t="s">
        <v>8</v>
      </c>
      <c r="G6" s="74" t="s">
        <v>9</v>
      </c>
      <c r="H6" s="74" t="s">
        <v>10</v>
      </c>
      <c r="I6" s="48" t="s">
        <v>11</v>
      </c>
      <c r="J6" s="48"/>
      <c r="K6" s="74" t="s">
        <v>8</v>
      </c>
      <c r="L6" s="74" t="s">
        <v>12</v>
      </c>
      <c r="M6" s="74" t="s">
        <v>13</v>
      </c>
      <c r="N6" s="74" t="s">
        <v>14</v>
      </c>
      <c r="O6" s="74" t="s">
        <v>15</v>
      </c>
      <c r="P6" s="74" t="s">
        <v>16</v>
      </c>
      <c r="Q6" s="74" t="s">
        <v>17</v>
      </c>
      <c r="R6" s="75"/>
      <c r="S6" s="70"/>
      <c r="T6" s="75"/>
      <c r="U6" s="75"/>
      <c r="V6" s="82"/>
    </row>
    <row r="7" spans="1:23" ht="47.25" x14ac:dyDescent="0.25">
      <c r="A7" s="76"/>
      <c r="B7" s="76"/>
      <c r="C7" s="76"/>
      <c r="D7" s="76"/>
      <c r="E7" s="51"/>
      <c r="F7" s="76"/>
      <c r="G7" s="76"/>
      <c r="H7" s="76"/>
      <c r="I7" s="48" t="s">
        <v>18</v>
      </c>
      <c r="J7" s="48" t="s">
        <v>19</v>
      </c>
      <c r="K7" s="76"/>
      <c r="L7" s="76"/>
      <c r="M7" s="76"/>
      <c r="N7" s="76"/>
      <c r="O7" s="76"/>
      <c r="P7" s="76"/>
      <c r="Q7" s="76"/>
      <c r="R7" s="76"/>
      <c r="S7" s="71"/>
      <c r="T7" s="76"/>
      <c r="U7" s="76"/>
      <c r="V7" s="82"/>
    </row>
    <row r="8" spans="1:23" ht="15.75" x14ac:dyDescent="0.25">
      <c r="A8" s="17" t="s">
        <v>20</v>
      </c>
      <c r="B8" s="17">
        <v>4</v>
      </c>
      <c r="C8" s="18" t="s">
        <v>41</v>
      </c>
      <c r="D8" s="17">
        <v>13</v>
      </c>
      <c r="E8" s="18" t="s">
        <v>41</v>
      </c>
      <c r="F8" s="6">
        <v>8825.82</v>
      </c>
      <c r="G8" s="3">
        <v>7563.64</v>
      </c>
      <c r="H8" s="3">
        <v>354.55</v>
      </c>
      <c r="I8" s="3">
        <v>907.64</v>
      </c>
      <c r="J8" s="17">
        <v>12</v>
      </c>
      <c r="K8" s="6">
        <v>18909.09</v>
      </c>
      <c r="L8" s="3">
        <v>11345.45</v>
      </c>
      <c r="M8" s="3">
        <v>7563.64</v>
      </c>
      <c r="N8" s="3"/>
      <c r="O8" s="3"/>
      <c r="P8" s="3"/>
      <c r="Q8" s="3"/>
      <c r="R8" s="3">
        <v>8927.35</v>
      </c>
      <c r="S8" s="3"/>
      <c r="T8" s="3">
        <v>9098.4</v>
      </c>
      <c r="U8" s="3">
        <v>45760.66</v>
      </c>
      <c r="V8" s="41">
        <v>36379.724700000006</v>
      </c>
      <c r="W8" s="31"/>
    </row>
    <row r="9" spans="1:23" ht="15.75" x14ac:dyDescent="0.25">
      <c r="A9" s="17" t="s">
        <v>21</v>
      </c>
      <c r="B9" s="17">
        <v>5</v>
      </c>
      <c r="C9" s="18" t="s">
        <v>42</v>
      </c>
      <c r="D9" s="19">
        <v>21</v>
      </c>
      <c r="E9" s="18" t="s">
        <v>42</v>
      </c>
      <c r="F9" s="6">
        <v>16847.73</v>
      </c>
      <c r="G9" s="3">
        <v>10786.36</v>
      </c>
      <c r="H9" s="3">
        <v>668.18</v>
      </c>
      <c r="I9" s="3">
        <v>5393.18</v>
      </c>
      <c r="J9" s="17">
        <v>50</v>
      </c>
      <c r="K9" s="6">
        <v>29662.5</v>
      </c>
      <c r="L9" s="3">
        <v>18876.14</v>
      </c>
      <c r="M9" s="3">
        <v>7550.45</v>
      </c>
      <c r="N9" s="7"/>
      <c r="O9" s="3">
        <v>3235.91</v>
      </c>
      <c r="P9" s="7"/>
      <c r="Q9" s="7"/>
      <c r="R9" s="7"/>
      <c r="S9" s="7"/>
      <c r="T9" s="7">
        <v>2308.84</v>
      </c>
      <c r="U9" s="3">
        <v>48819.07</v>
      </c>
      <c r="V9" s="41">
        <v>39299.351349999997</v>
      </c>
      <c r="W9" s="31"/>
    </row>
    <row r="10" spans="1:23" ht="15.75" x14ac:dyDescent="0.25">
      <c r="A10" s="17" t="s">
        <v>21</v>
      </c>
      <c r="B10" s="17">
        <v>5</v>
      </c>
      <c r="C10" s="18" t="s">
        <v>43</v>
      </c>
      <c r="D10" s="19">
        <v>10</v>
      </c>
      <c r="E10" s="18" t="s">
        <v>43</v>
      </c>
      <c r="F10" s="6">
        <v>8022.73</v>
      </c>
      <c r="G10" s="3">
        <v>5136.3599999999997</v>
      </c>
      <c r="H10" s="3">
        <v>318.18</v>
      </c>
      <c r="I10" s="3">
        <v>2568.1799999999998</v>
      </c>
      <c r="J10" s="19">
        <v>50</v>
      </c>
      <c r="K10" s="6">
        <v>14124.999999999998</v>
      </c>
      <c r="L10" s="3">
        <v>8988.64</v>
      </c>
      <c r="M10" s="3">
        <v>3595.45</v>
      </c>
      <c r="N10" s="7"/>
      <c r="O10" s="3">
        <v>1540.91</v>
      </c>
      <c r="P10" s="7"/>
      <c r="Q10" s="7"/>
      <c r="R10" s="7"/>
      <c r="S10" s="7"/>
      <c r="T10" s="7"/>
      <c r="U10" s="3">
        <v>22147.73</v>
      </c>
      <c r="V10" s="41">
        <v>17828.92265</v>
      </c>
      <c r="W10" s="31"/>
    </row>
    <row r="11" spans="1:23" ht="15.75" x14ac:dyDescent="0.25">
      <c r="A11" s="17" t="s">
        <v>21</v>
      </c>
      <c r="B11" s="17">
        <v>5</v>
      </c>
      <c r="C11" s="18" t="s">
        <v>44</v>
      </c>
      <c r="D11" s="19">
        <v>20</v>
      </c>
      <c r="E11" s="18" t="s">
        <v>44</v>
      </c>
      <c r="F11" s="6">
        <v>14208.18</v>
      </c>
      <c r="G11" s="3">
        <v>10272.73</v>
      </c>
      <c r="H11" s="3">
        <v>545.45000000000005</v>
      </c>
      <c r="I11" s="3">
        <v>3390</v>
      </c>
      <c r="J11" s="19">
        <v>33</v>
      </c>
      <c r="K11" s="6">
        <v>28249.999999999996</v>
      </c>
      <c r="L11" s="3">
        <v>17977.27</v>
      </c>
      <c r="M11" s="3">
        <v>7190.91</v>
      </c>
      <c r="N11" s="7"/>
      <c r="O11" s="3">
        <v>3081.82</v>
      </c>
      <c r="P11" s="7"/>
      <c r="Q11" s="7"/>
      <c r="R11" s="7"/>
      <c r="S11" s="7">
        <v>3196.74</v>
      </c>
      <c r="T11" s="7">
        <v>12134.05</v>
      </c>
      <c r="U11" s="3">
        <v>57788.97</v>
      </c>
      <c r="V11" s="41">
        <v>46520.120849999999</v>
      </c>
      <c r="W11" s="31"/>
    </row>
    <row r="12" spans="1:23" ht="15.75" x14ac:dyDescent="0.25">
      <c r="A12" s="17" t="s">
        <v>21</v>
      </c>
      <c r="B12" s="17">
        <v>5</v>
      </c>
      <c r="C12" s="18" t="s">
        <v>45</v>
      </c>
      <c r="D12" s="17">
        <v>18</v>
      </c>
      <c r="E12" s="18" t="s">
        <v>45</v>
      </c>
      <c r="F12" s="6">
        <v>10486.64</v>
      </c>
      <c r="G12" s="3">
        <v>9245.4500000000007</v>
      </c>
      <c r="H12" s="3">
        <v>409.09</v>
      </c>
      <c r="I12" s="3">
        <v>832.09</v>
      </c>
      <c r="J12" s="17">
        <v>9</v>
      </c>
      <c r="K12" s="6">
        <v>25425.000000000004</v>
      </c>
      <c r="L12" s="3">
        <v>16179.55</v>
      </c>
      <c r="M12" s="3">
        <v>6471.82</v>
      </c>
      <c r="N12" s="3"/>
      <c r="O12" s="3">
        <v>2773.64</v>
      </c>
      <c r="P12" s="3"/>
      <c r="Q12" s="3"/>
      <c r="R12" s="3"/>
      <c r="S12" s="3"/>
      <c r="T12" s="3">
        <v>8335.76</v>
      </c>
      <c r="U12" s="3">
        <v>44247.4</v>
      </c>
      <c r="V12" s="41">
        <v>35619.156999999999</v>
      </c>
      <c r="W12" s="31"/>
    </row>
    <row r="13" spans="1:23" s="22" customFormat="1" ht="15.75" x14ac:dyDescent="0.25">
      <c r="A13" s="20" t="s">
        <v>7</v>
      </c>
      <c r="B13" s="20"/>
      <c r="C13" s="58"/>
      <c r="D13" s="21"/>
      <c r="E13" s="21"/>
      <c r="F13" s="6">
        <v>58391.09</v>
      </c>
      <c r="G13" s="6">
        <v>43004.55</v>
      </c>
      <c r="H13" s="6">
        <v>2295.4500000000003</v>
      </c>
      <c r="I13" s="6">
        <v>13091.09</v>
      </c>
      <c r="J13" s="21"/>
      <c r="K13" s="6">
        <v>116371.59</v>
      </c>
      <c r="L13" s="6">
        <v>73367.05</v>
      </c>
      <c r="M13" s="6">
        <v>32372.27</v>
      </c>
      <c r="N13" s="6">
        <v>0</v>
      </c>
      <c r="O13" s="6">
        <v>10632.27</v>
      </c>
      <c r="P13" s="6">
        <v>0</v>
      </c>
      <c r="Q13" s="6">
        <v>0</v>
      </c>
      <c r="R13" s="6">
        <v>8927.35</v>
      </c>
      <c r="S13" s="6">
        <v>3196.74</v>
      </c>
      <c r="T13" s="6">
        <v>31877.050000000003</v>
      </c>
      <c r="U13" s="6">
        <v>218763.82</v>
      </c>
      <c r="V13" s="29">
        <v>175647.26655</v>
      </c>
      <c r="W13" s="63"/>
    </row>
    <row r="14" spans="1:23" ht="15.75" x14ac:dyDescent="0.25">
      <c r="A14" s="17" t="s">
        <v>22</v>
      </c>
      <c r="B14" s="17">
        <v>6</v>
      </c>
      <c r="C14" s="18" t="s">
        <v>46</v>
      </c>
      <c r="D14" s="17">
        <v>22</v>
      </c>
      <c r="E14" s="18" t="s">
        <v>46</v>
      </c>
      <c r="F14" s="6">
        <v>14300</v>
      </c>
      <c r="G14" s="3">
        <v>9000</v>
      </c>
      <c r="H14" s="3">
        <v>800</v>
      </c>
      <c r="I14" s="3">
        <v>4500</v>
      </c>
      <c r="J14" s="17">
        <v>50</v>
      </c>
      <c r="K14" s="6">
        <v>22050</v>
      </c>
      <c r="L14" s="3">
        <v>13950</v>
      </c>
      <c r="M14" s="3">
        <v>5400</v>
      </c>
      <c r="N14" s="3"/>
      <c r="O14" s="3">
        <v>2700</v>
      </c>
      <c r="P14" s="3"/>
      <c r="Q14" s="3"/>
      <c r="R14" s="3"/>
      <c r="S14" s="3"/>
      <c r="T14" s="3"/>
      <c r="U14" s="3">
        <v>36350</v>
      </c>
      <c r="V14" s="41">
        <v>29261.75</v>
      </c>
      <c r="W14" s="31"/>
    </row>
    <row r="15" spans="1:23" ht="15.75" x14ac:dyDescent="0.25">
      <c r="A15" s="17" t="s">
        <v>22</v>
      </c>
      <c r="B15" s="17">
        <v>6</v>
      </c>
      <c r="C15" s="18" t="s">
        <v>47</v>
      </c>
      <c r="D15" s="17">
        <v>22</v>
      </c>
      <c r="E15" s="18" t="s">
        <v>47</v>
      </c>
      <c r="F15" s="6">
        <v>14300</v>
      </c>
      <c r="G15" s="3">
        <v>9000</v>
      </c>
      <c r="H15" s="3">
        <v>800</v>
      </c>
      <c r="I15" s="3">
        <v>4500</v>
      </c>
      <c r="J15" s="17">
        <v>50</v>
      </c>
      <c r="K15" s="6">
        <v>23850</v>
      </c>
      <c r="L15" s="3">
        <v>15750</v>
      </c>
      <c r="M15" s="3">
        <v>5400</v>
      </c>
      <c r="N15" s="3"/>
      <c r="O15" s="3">
        <v>2700</v>
      </c>
      <c r="P15" s="3"/>
      <c r="Q15" s="3"/>
      <c r="R15" s="3"/>
      <c r="S15" s="3"/>
      <c r="T15" s="3"/>
      <c r="U15" s="3">
        <v>38150</v>
      </c>
      <c r="V15" s="41">
        <v>30710.75</v>
      </c>
      <c r="W15" s="31"/>
    </row>
    <row r="16" spans="1:23" ht="15.75" x14ac:dyDescent="0.25">
      <c r="A16" s="17" t="s">
        <v>22</v>
      </c>
      <c r="B16" s="17">
        <v>6</v>
      </c>
      <c r="C16" s="18" t="s">
        <v>48</v>
      </c>
      <c r="D16" s="17">
        <v>15</v>
      </c>
      <c r="E16" s="18" t="s">
        <v>48</v>
      </c>
      <c r="F16" s="6">
        <v>9681.82</v>
      </c>
      <c r="G16" s="3">
        <v>6136.36</v>
      </c>
      <c r="H16" s="3">
        <v>477.27</v>
      </c>
      <c r="I16" s="3">
        <v>3068.18</v>
      </c>
      <c r="J16" s="17">
        <v>50</v>
      </c>
      <c r="K16" s="6">
        <v>11659.09</v>
      </c>
      <c r="L16" s="3">
        <v>6136.36</v>
      </c>
      <c r="M16" s="3">
        <v>3681.82</v>
      </c>
      <c r="N16" s="3"/>
      <c r="O16" s="3">
        <v>1840.91</v>
      </c>
      <c r="P16" s="3"/>
      <c r="Q16" s="3"/>
      <c r="R16" s="3"/>
      <c r="S16" s="3">
        <v>5723.3</v>
      </c>
      <c r="T16" s="3"/>
      <c r="U16" s="3">
        <v>27064.21</v>
      </c>
      <c r="V16" s="41">
        <v>21786.689050000001</v>
      </c>
      <c r="W16" s="31"/>
    </row>
    <row r="17" spans="1:23" ht="15.75" x14ac:dyDescent="0.25">
      <c r="A17" s="17" t="s">
        <v>22</v>
      </c>
      <c r="B17" s="17">
        <v>6</v>
      </c>
      <c r="C17" s="18" t="s">
        <v>49</v>
      </c>
      <c r="D17" s="17">
        <v>22</v>
      </c>
      <c r="E17" s="18" t="s">
        <v>49</v>
      </c>
      <c r="F17" s="6">
        <v>14200</v>
      </c>
      <c r="G17" s="3">
        <v>9000</v>
      </c>
      <c r="H17" s="3">
        <v>700</v>
      </c>
      <c r="I17" s="3">
        <v>4500</v>
      </c>
      <c r="J17" s="17">
        <v>50</v>
      </c>
      <c r="K17" s="6">
        <v>22050</v>
      </c>
      <c r="L17" s="3">
        <v>13950</v>
      </c>
      <c r="M17" s="3">
        <v>5400</v>
      </c>
      <c r="N17" s="3"/>
      <c r="O17" s="3">
        <v>2700</v>
      </c>
      <c r="P17" s="3"/>
      <c r="Q17" s="3"/>
      <c r="R17" s="3"/>
      <c r="S17" s="3"/>
      <c r="T17" s="3"/>
      <c r="U17" s="3">
        <v>36250</v>
      </c>
      <c r="V17" s="41">
        <v>29181.25</v>
      </c>
      <c r="W17" s="31"/>
    </row>
    <row r="18" spans="1:23" s="22" customFormat="1" ht="15.75" x14ac:dyDescent="0.25">
      <c r="A18" s="20" t="s">
        <v>7</v>
      </c>
      <c r="B18" s="20"/>
      <c r="C18" s="58"/>
      <c r="D18" s="21"/>
      <c r="E18" s="21"/>
      <c r="F18" s="6">
        <v>52481.82</v>
      </c>
      <c r="G18" s="6">
        <v>33136.36</v>
      </c>
      <c r="H18" s="6">
        <v>2777.27</v>
      </c>
      <c r="I18" s="6">
        <v>16568.18</v>
      </c>
      <c r="J18" s="6"/>
      <c r="K18" s="6">
        <v>79609.09</v>
      </c>
      <c r="L18" s="6">
        <v>49786.36</v>
      </c>
      <c r="M18" s="6">
        <v>19881.82</v>
      </c>
      <c r="N18" s="6">
        <v>0</v>
      </c>
      <c r="O18" s="6">
        <v>9940.91</v>
      </c>
      <c r="P18" s="6">
        <v>0</v>
      </c>
      <c r="Q18" s="6">
        <v>0</v>
      </c>
      <c r="R18" s="6">
        <v>0</v>
      </c>
      <c r="S18" s="6">
        <v>5723.3</v>
      </c>
      <c r="T18" s="6">
        <v>0</v>
      </c>
      <c r="U18" s="6">
        <v>137814.21</v>
      </c>
      <c r="V18" s="29">
        <v>110940.43904999999</v>
      </c>
      <c r="W18" s="63"/>
    </row>
    <row r="19" spans="1:23" ht="15.75" x14ac:dyDescent="0.25">
      <c r="A19" s="17" t="s">
        <v>23</v>
      </c>
      <c r="B19" s="17">
        <v>6</v>
      </c>
      <c r="C19" s="18" t="s">
        <v>50</v>
      </c>
      <c r="D19" s="17">
        <v>22</v>
      </c>
      <c r="E19" s="18" t="s">
        <v>50</v>
      </c>
      <c r="F19" s="6">
        <v>13150</v>
      </c>
      <c r="G19" s="3">
        <v>8300</v>
      </c>
      <c r="H19" s="3">
        <v>700</v>
      </c>
      <c r="I19" s="3">
        <v>4150</v>
      </c>
      <c r="J19" s="5">
        <v>50</v>
      </c>
      <c r="K19" s="6">
        <v>18675</v>
      </c>
      <c r="L19" s="3">
        <v>12035</v>
      </c>
      <c r="M19" s="3">
        <v>4150</v>
      </c>
      <c r="N19" s="3"/>
      <c r="O19" s="3">
        <v>2490</v>
      </c>
      <c r="P19" s="3"/>
      <c r="Q19" s="3"/>
      <c r="R19" s="3"/>
      <c r="S19" s="3"/>
      <c r="T19" s="3"/>
      <c r="U19" s="3">
        <v>31825</v>
      </c>
      <c r="V19" s="41">
        <v>25619.125</v>
      </c>
      <c r="W19" s="31"/>
    </row>
    <row r="20" spans="1:23" ht="14.25" customHeight="1" x14ac:dyDescent="0.25">
      <c r="A20" s="17" t="s">
        <v>23</v>
      </c>
      <c r="B20" s="17">
        <v>6</v>
      </c>
      <c r="C20" s="18" t="s">
        <v>51</v>
      </c>
      <c r="D20" s="17">
        <v>22</v>
      </c>
      <c r="E20" s="18" t="s">
        <v>51</v>
      </c>
      <c r="F20" s="6">
        <v>11739</v>
      </c>
      <c r="G20" s="3">
        <v>8300</v>
      </c>
      <c r="H20" s="3">
        <v>700</v>
      </c>
      <c r="I20" s="3">
        <v>2739</v>
      </c>
      <c r="J20" s="5">
        <v>33</v>
      </c>
      <c r="K20" s="6">
        <v>20335</v>
      </c>
      <c r="L20" s="3">
        <v>13695</v>
      </c>
      <c r="M20" s="3">
        <v>4150</v>
      </c>
      <c r="N20" s="3"/>
      <c r="O20" s="3">
        <v>2490</v>
      </c>
      <c r="P20" s="3"/>
      <c r="Q20" s="3">
        <v>34147.589999999997</v>
      </c>
      <c r="R20" s="3"/>
      <c r="S20" s="3"/>
      <c r="T20" s="3"/>
      <c r="U20" s="3">
        <v>66221.59</v>
      </c>
      <c r="V20" s="41">
        <v>53308.379949999995</v>
      </c>
      <c r="W20" s="31"/>
    </row>
    <row r="21" spans="1:23" ht="15.75" x14ac:dyDescent="0.25">
      <c r="A21" s="17" t="s">
        <v>23</v>
      </c>
      <c r="B21" s="17">
        <v>6</v>
      </c>
      <c r="C21" s="18" t="s">
        <v>52</v>
      </c>
      <c r="D21" s="17">
        <v>7</v>
      </c>
      <c r="E21" s="18" t="s">
        <v>52</v>
      </c>
      <c r="F21" s="6">
        <v>4152.2700000000004</v>
      </c>
      <c r="G21" s="3">
        <v>2640.91</v>
      </c>
      <c r="H21" s="3">
        <v>190.91</v>
      </c>
      <c r="I21" s="3">
        <v>1320.45</v>
      </c>
      <c r="J21" s="17">
        <v>50</v>
      </c>
      <c r="K21" s="6">
        <v>5942.05</v>
      </c>
      <c r="L21" s="3">
        <v>3829.32</v>
      </c>
      <c r="M21" s="3">
        <v>1320.45</v>
      </c>
      <c r="N21" s="3"/>
      <c r="O21" s="3">
        <v>792.27</v>
      </c>
      <c r="P21" s="3"/>
      <c r="Q21" s="3"/>
      <c r="R21" s="3"/>
      <c r="S21" s="3">
        <v>16477.75</v>
      </c>
      <c r="T21" s="3"/>
      <c r="U21" s="3">
        <v>26572.07</v>
      </c>
      <c r="V21" s="41">
        <v>21390.516349999998</v>
      </c>
      <c r="W21" s="31"/>
    </row>
    <row r="22" spans="1:23" ht="15.75" x14ac:dyDescent="0.25">
      <c r="A22" s="17" t="s">
        <v>23</v>
      </c>
      <c r="B22" s="17">
        <v>6</v>
      </c>
      <c r="C22" s="18" t="s">
        <v>53</v>
      </c>
      <c r="D22" s="17">
        <v>22</v>
      </c>
      <c r="E22" s="18" t="s">
        <v>53</v>
      </c>
      <c r="F22" s="6">
        <v>13050</v>
      </c>
      <c r="G22" s="3">
        <v>8300</v>
      </c>
      <c r="H22" s="3">
        <v>600</v>
      </c>
      <c r="I22" s="3">
        <v>4150</v>
      </c>
      <c r="J22" s="5">
        <v>50</v>
      </c>
      <c r="K22" s="6">
        <v>18675</v>
      </c>
      <c r="L22" s="3">
        <v>12035</v>
      </c>
      <c r="M22" s="3">
        <v>4150</v>
      </c>
      <c r="N22" s="3"/>
      <c r="O22" s="3">
        <v>2490</v>
      </c>
      <c r="P22" s="3"/>
      <c r="Q22" s="3"/>
      <c r="R22" s="3"/>
      <c r="S22" s="3"/>
      <c r="T22" s="3"/>
      <c r="U22" s="3">
        <v>31725</v>
      </c>
      <c r="V22" s="41">
        <v>25538.625</v>
      </c>
      <c r="W22" s="31"/>
    </row>
    <row r="23" spans="1:23" ht="15" customHeight="1" x14ac:dyDescent="0.25">
      <c r="A23" s="17" t="s">
        <v>23</v>
      </c>
      <c r="B23" s="17">
        <v>6</v>
      </c>
      <c r="C23" s="18" t="s">
        <v>54</v>
      </c>
      <c r="D23" s="17">
        <v>22</v>
      </c>
      <c r="E23" s="18" t="s">
        <v>54</v>
      </c>
      <c r="F23" s="6">
        <v>13150</v>
      </c>
      <c r="G23" s="3">
        <v>8300</v>
      </c>
      <c r="H23" s="3">
        <v>700</v>
      </c>
      <c r="I23" s="3">
        <v>4150</v>
      </c>
      <c r="J23" s="17">
        <v>50</v>
      </c>
      <c r="K23" s="6">
        <v>18675</v>
      </c>
      <c r="L23" s="3">
        <v>12035</v>
      </c>
      <c r="M23" s="3">
        <v>4150</v>
      </c>
      <c r="N23" s="3"/>
      <c r="O23" s="3">
        <v>2490</v>
      </c>
      <c r="P23" s="3"/>
      <c r="Q23" s="3"/>
      <c r="R23" s="3"/>
      <c r="S23" s="3"/>
      <c r="T23" s="3"/>
      <c r="U23" s="3">
        <v>31825</v>
      </c>
      <c r="V23" s="41">
        <v>25619.125</v>
      </c>
      <c r="W23" s="31"/>
    </row>
    <row r="24" spans="1:23" ht="15.75" x14ac:dyDescent="0.25">
      <c r="A24" s="17" t="s">
        <v>23</v>
      </c>
      <c r="B24" s="17">
        <v>6</v>
      </c>
      <c r="C24" s="17" t="s">
        <v>55</v>
      </c>
      <c r="D24" s="17">
        <v>22</v>
      </c>
      <c r="E24" s="17" t="s">
        <v>55</v>
      </c>
      <c r="F24" s="6">
        <v>13250</v>
      </c>
      <c r="G24" s="3">
        <v>8300</v>
      </c>
      <c r="H24" s="3">
        <v>800</v>
      </c>
      <c r="I24" s="3">
        <v>4150</v>
      </c>
      <c r="J24" s="17">
        <v>50</v>
      </c>
      <c r="K24" s="6">
        <v>19505</v>
      </c>
      <c r="L24" s="3">
        <v>12865</v>
      </c>
      <c r="M24" s="3">
        <v>4150</v>
      </c>
      <c r="N24" s="3"/>
      <c r="O24" s="3">
        <v>2490</v>
      </c>
      <c r="P24" s="3"/>
      <c r="Q24" s="3"/>
      <c r="R24" s="3"/>
      <c r="S24" s="3"/>
      <c r="T24" s="3"/>
      <c r="U24" s="3">
        <v>32755</v>
      </c>
      <c r="V24" s="41">
        <v>26367.775000000001</v>
      </c>
      <c r="W24" s="31"/>
    </row>
    <row r="25" spans="1:23" ht="15.75" x14ac:dyDescent="0.25">
      <c r="A25" s="17" t="s">
        <v>23</v>
      </c>
      <c r="B25" s="17">
        <v>6</v>
      </c>
      <c r="C25" s="18" t="s">
        <v>56</v>
      </c>
      <c r="D25" s="17">
        <v>12</v>
      </c>
      <c r="E25" s="18" t="s">
        <v>56</v>
      </c>
      <c r="F25" s="6">
        <v>6620.18</v>
      </c>
      <c r="G25" s="3">
        <v>4527.2700000000004</v>
      </c>
      <c r="H25" s="3">
        <v>327.27</v>
      </c>
      <c r="I25" s="3">
        <v>1765.64</v>
      </c>
      <c r="J25" s="5">
        <v>39</v>
      </c>
      <c r="K25" s="6">
        <v>7470</v>
      </c>
      <c r="L25" s="3">
        <v>3848.18</v>
      </c>
      <c r="M25" s="3">
        <v>2263.64</v>
      </c>
      <c r="N25" s="3"/>
      <c r="O25" s="3">
        <v>1358.18</v>
      </c>
      <c r="P25" s="3"/>
      <c r="Q25" s="3"/>
      <c r="R25" s="3"/>
      <c r="S25" s="3"/>
      <c r="T25" s="3"/>
      <c r="U25" s="3">
        <v>14090.18</v>
      </c>
      <c r="V25" s="41">
        <v>11342.5949</v>
      </c>
      <c r="W25" s="31"/>
    </row>
    <row r="26" spans="1:23" ht="15.75" x14ac:dyDescent="0.25">
      <c r="A26" s="17" t="s">
        <v>23</v>
      </c>
      <c r="B26" s="17">
        <v>6</v>
      </c>
      <c r="C26" s="18" t="s">
        <v>57</v>
      </c>
      <c r="D26" s="17">
        <v>22</v>
      </c>
      <c r="E26" s="18" t="s">
        <v>57</v>
      </c>
      <c r="F26" s="6">
        <v>13012.27</v>
      </c>
      <c r="G26" s="3">
        <v>8300</v>
      </c>
      <c r="H26" s="3">
        <v>600</v>
      </c>
      <c r="I26" s="3">
        <v>4112.2700000000004</v>
      </c>
      <c r="J26" s="17">
        <v>50</v>
      </c>
      <c r="K26" s="6">
        <v>18675</v>
      </c>
      <c r="L26" s="3">
        <v>12035</v>
      </c>
      <c r="M26" s="3">
        <v>4150</v>
      </c>
      <c r="N26" s="3"/>
      <c r="O26" s="3">
        <v>2490</v>
      </c>
      <c r="P26" s="3"/>
      <c r="Q26" s="3"/>
      <c r="R26" s="3"/>
      <c r="S26" s="3"/>
      <c r="T26" s="3"/>
      <c r="U26" s="3">
        <v>31687.27</v>
      </c>
      <c r="V26" s="41">
        <v>25508.252349999999</v>
      </c>
      <c r="W26" s="31"/>
    </row>
    <row r="27" spans="1:23" ht="15.75" x14ac:dyDescent="0.25">
      <c r="A27" s="17" t="s">
        <v>23</v>
      </c>
      <c r="B27" s="17">
        <v>7</v>
      </c>
      <c r="C27" s="18" t="s">
        <v>58</v>
      </c>
      <c r="D27" s="61">
        <v>18</v>
      </c>
      <c r="E27" s="18" t="s">
        <v>58</v>
      </c>
      <c r="F27" s="6">
        <v>9441</v>
      </c>
      <c r="G27" s="3">
        <v>6790.91</v>
      </c>
      <c r="H27" s="11">
        <v>409.09</v>
      </c>
      <c r="I27" s="3">
        <v>2240.9999999999995</v>
      </c>
      <c r="J27" s="10">
        <v>33</v>
      </c>
      <c r="K27" s="6">
        <v>15279.55</v>
      </c>
      <c r="L27" s="3">
        <v>9846.82</v>
      </c>
      <c r="M27" s="3">
        <v>3395.45</v>
      </c>
      <c r="N27" s="11"/>
      <c r="O27" s="3">
        <v>2037.27</v>
      </c>
      <c r="P27" s="11"/>
      <c r="Q27" s="11">
        <v>-780.5</v>
      </c>
      <c r="R27" s="11"/>
      <c r="S27" s="11">
        <v>4104.3999999999996</v>
      </c>
      <c r="T27" s="11"/>
      <c r="U27" s="3">
        <v>28044.44</v>
      </c>
      <c r="V27" s="41">
        <v>22575.7742</v>
      </c>
      <c r="W27" s="31"/>
    </row>
    <row r="28" spans="1:23" s="22" customFormat="1" ht="15.75" x14ac:dyDescent="0.25">
      <c r="A28" s="20" t="s">
        <v>7</v>
      </c>
      <c r="B28" s="20"/>
      <c r="C28" s="58"/>
      <c r="D28" s="21"/>
      <c r="E28" s="21"/>
      <c r="F28" s="6">
        <v>97564.72</v>
      </c>
      <c r="G28" s="6">
        <v>63759.09</v>
      </c>
      <c r="H28" s="6">
        <v>5027.2700000000004</v>
      </c>
      <c r="I28" s="6">
        <v>28778.36</v>
      </c>
      <c r="J28" s="6"/>
      <c r="K28" s="6">
        <v>143231.59</v>
      </c>
      <c r="L28" s="6">
        <v>92224.320000000007</v>
      </c>
      <c r="M28" s="6">
        <v>31879.55</v>
      </c>
      <c r="N28" s="6">
        <v>0</v>
      </c>
      <c r="O28" s="6">
        <v>19127.73</v>
      </c>
      <c r="P28" s="6">
        <v>0</v>
      </c>
      <c r="Q28" s="6">
        <v>33367.089999999997</v>
      </c>
      <c r="R28" s="6">
        <v>0</v>
      </c>
      <c r="S28" s="6">
        <v>20582.150000000001</v>
      </c>
      <c r="T28" s="6">
        <v>0</v>
      </c>
      <c r="U28" s="6">
        <v>294745.55</v>
      </c>
      <c r="V28" s="28">
        <v>237270.16774999999</v>
      </c>
      <c r="W28" s="65"/>
    </row>
    <row r="29" spans="1:23" ht="15.75" x14ac:dyDescent="0.25">
      <c r="A29" s="17" t="s">
        <v>24</v>
      </c>
      <c r="B29" s="17">
        <v>6</v>
      </c>
      <c r="C29" s="18" t="s">
        <v>59</v>
      </c>
      <c r="D29" s="17">
        <v>22</v>
      </c>
      <c r="E29" s="18" t="s">
        <v>59</v>
      </c>
      <c r="F29" s="6">
        <v>12050</v>
      </c>
      <c r="G29" s="3">
        <v>7500.0000000000009</v>
      </c>
      <c r="H29" s="3">
        <v>800</v>
      </c>
      <c r="I29" s="3">
        <v>3750.0000000000005</v>
      </c>
      <c r="J29" s="5">
        <v>50</v>
      </c>
      <c r="K29" s="6">
        <v>14850</v>
      </c>
      <c r="L29" s="3">
        <v>8850</v>
      </c>
      <c r="M29" s="3">
        <v>3750.0000000000005</v>
      </c>
      <c r="N29" s="3"/>
      <c r="O29" s="3">
        <v>2250</v>
      </c>
      <c r="P29" s="3"/>
      <c r="Q29" s="3"/>
      <c r="R29" s="3"/>
      <c r="S29" s="3"/>
      <c r="T29" s="3"/>
      <c r="U29" s="3">
        <v>26900</v>
      </c>
      <c r="V29" s="41">
        <v>21654.5</v>
      </c>
      <c r="W29" s="31"/>
    </row>
    <row r="30" spans="1:23" ht="15.75" x14ac:dyDescent="0.25">
      <c r="A30" s="17" t="s">
        <v>24</v>
      </c>
      <c r="B30" s="17">
        <v>6</v>
      </c>
      <c r="C30" s="18" t="s">
        <v>60</v>
      </c>
      <c r="D30" s="17">
        <v>22</v>
      </c>
      <c r="E30" s="18" t="s">
        <v>60</v>
      </c>
      <c r="F30" s="6">
        <v>11850.000000000002</v>
      </c>
      <c r="G30" s="3">
        <v>7500.0000000000009</v>
      </c>
      <c r="H30" s="3">
        <v>600</v>
      </c>
      <c r="I30" s="3">
        <v>3750.0000000000005</v>
      </c>
      <c r="J30" s="5">
        <v>50</v>
      </c>
      <c r="K30" s="6">
        <v>16125.000000000002</v>
      </c>
      <c r="L30" s="3">
        <v>10125.000000000002</v>
      </c>
      <c r="M30" s="3">
        <v>3750.0000000000005</v>
      </c>
      <c r="N30" s="3"/>
      <c r="O30" s="3">
        <v>2250</v>
      </c>
      <c r="P30" s="3"/>
      <c r="Q30" s="3"/>
      <c r="R30" s="3">
        <v>5170.8</v>
      </c>
      <c r="S30" s="3"/>
      <c r="T30" s="3"/>
      <c r="U30" s="3">
        <v>33145.800000000003</v>
      </c>
      <c r="V30" s="41">
        <v>26682.369000000002</v>
      </c>
      <c r="W30" s="31"/>
    </row>
    <row r="31" spans="1:23" ht="15.75" x14ac:dyDescent="0.25">
      <c r="A31" s="17" t="s">
        <v>24</v>
      </c>
      <c r="B31" s="17">
        <v>6</v>
      </c>
      <c r="C31" s="18" t="s">
        <v>61</v>
      </c>
      <c r="D31" s="17">
        <v>22</v>
      </c>
      <c r="E31" s="18" t="s">
        <v>61</v>
      </c>
      <c r="F31" s="6">
        <v>11950</v>
      </c>
      <c r="G31" s="3">
        <v>7500.0000000000009</v>
      </c>
      <c r="H31" s="3">
        <v>700</v>
      </c>
      <c r="I31" s="3">
        <v>3750.0000000000005</v>
      </c>
      <c r="J31" s="5">
        <v>50</v>
      </c>
      <c r="K31" s="6">
        <v>16125.000000000002</v>
      </c>
      <c r="L31" s="3">
        <v>10125.000000000002</v>
      </c>
      <c r="M31" s="3">
        <v>3750.0000000000005</v>
      </c>
      <c r="N31" s="3"/>
      <c r="O31" s="3">
        <v>2250</v>
      </c>
      <c r="P31" s="3"/>
      <c r="Q31" s="3"/>
      <c r="R31" s="3"/>
      <c r="S31" s="3"/>
      <c r="T31" s="3"/>
      <c r="U31" s="3">
        <v>28075</v>
      </c>
      <c r="V31" s="41">
        <v>22600.375</v>
      </c>
      <c r="W31" s="31"/>
    </row>
    <row r="32" spans="1:23" ht="15.75" x14ac:dyDescent="0.25">
      <c r="A32" s="17" t="s">
        <v>24</v>
      </c>
      <c r="B32" s="17">
        <v>6</v>
      </c>
      <c r="C32" s="18" t="s">
        <v>62</v>
      </c>
      <c r="D32" s="17">
        <v>22</v>
      </c>
      <c r="E32" s="18" t="s">
        <v>62</v>
      </c>
      <c r="F32" s="6">
        <v>11748.869999999999</v>
      </c>
      <c r="G32" s="3">
        <v>7500.0000000000009</v>
      </c>
      <c r="H32" s="3">
        <v>700</v>
      </c>
      <c r="I32" s="3">
        <v>3548.87</v>
      </c>
      <c r="J32" s="5">
        <v>48</v>
      </c>
      <c r="K32" s="6">
        <v>17625</v>
      </c>
      <c r="L32" s="3">
        <v>11625.000000000002</v>
      </c>
      <c r="M32" s="3">
        <v>3750.0000000000005</v>
      </c>
      <c r="N32" s="3"/>
      <c r="O32" s="3">
        <v>2250</v>
      </c>
      <c r="P32" s="3"/>
      <c r="Q32" s="3"/>
      <c r="R32" s="3"/>
      <c r="S32" s="3">
        <v>4927.1000000000004</v>
      </c>
      <c r="T32" s="3"/>
      <c r="U32" s="3">
        <v>34300.97</v>
      </c>
      <c r="V32" s="41">
        <v>27612.280850000003</v>
      </c>
      <c r="W32" s="31"/>
    </row>
    <row r="33" spans="1:23" ht="15.75" x14ac:dyDescent="0.25">
      <c r="A33" s="17" t="s">
        <v>24</v>
      </c>
      <c r="B33" s="17">
        <v>6</v>
      </c>
      <c r="C33" s="18" t="s">
        <v>63</v>
      </c>
      <c r="D33" s="17">
        <v>22</v>
      </c>
      <c r="E33" s="18" t="s">
        <v>63</v>
      </c>
      <c r="F33" s="6">
        <v>9900.0000000000018</v>
      </c>
      <c r="G33" s="3">
        <v>7500.0000000000009</v>
      </c>
      <c r="H33" s="3">
        <v>600</v>
      </c>
      <c r="I33" s="3">
        <v>1800.0000000000002</v>
      </c>
      <c r="J33" s="5">
        <v>24</v>
      </c>
      <c r="K33" s="6">
        <v>16125.000000000002</v>
      </c>
      <c r="L33" s="3">
        <v>10125.000000000002</v>
      </c>
      <c r="M33" s="3">
        <v>3750.0000000000005</v>
      </c>
      <c r="N33" s="3"/>
      <c r="O33" s="3">
        <v>2250</v>
      </c>
      <c r="P33" s="3"/>
      <c r="Q33" s="3"/>
      <c r="R33" s="3"/>
      <c r="S33" s="3"/>
      <c r="T33" s="3"/>
      <c r="U33" s="3">
        <v>26025.000000000004</v>
      </c>
      <c r="V33" s="41">
        <v>20950.125000000004</v>
      </c>
      <c r="W33" s="31"/>
    </row>
    <row r="34" spans="1:23" ht="15.75" x14ac:dyDescent="0.25">
      <c r="A34" s="17" t="s">
        <v>24</v>
      </c>
      <c r="B34" s="17">
        <v>6</v>
      </c>
      <c r="C34" s="18" t="s">
        <v>64</v>
      </c>
      <c r="D34" s="17">
        <v>17</v>
      </c>
      <c r="E34" s="18" t="s">
        <v>64</v>
      </c>
      <c r="F34" s="6">
        <v>7398.8600000000006</v>
      </c>
      <c r="G34" s="3">
        <v>5795.45</v>
      </c>
      <c r="H34" s="3">
        <v>386.36</v>
      </c>
      <c r="I34" s="3">
        <v>1217.05</v>
      </c>
      <c r="J34" s="5">
        <v>21</v>
      </c>
      <c r="K34" s="6">
        <v>12460.23</v>
      </c>
      <c r="L34" s="3">
        <v>7823.86</v>
      </c>
      <c r="M34" s="3">
        <v>2897.73</v>
      </c>
      <c r="N34" s="3"/>
      <c r="O34" s="3">
        <v>1738.64</v>
      </c>
      <c r="P34" s="3">
        <v>26392.33</v>
      </c>
      <c r="Q34" s="3"/>
      <c r="R34" s="3"/>
      <c r="S34" s="3">
        <v>4271.45</v>
      </c>
      <c r="T34" s="3"/>
      <c r="U34" s="3">
        <v>50522.87</v>
      </c>
      <c r="V34" s="41">
        <v>40670.910350000006</v>
      </c>
      <c r="W34" s="31"/>
    </row>
    <row r="35" spans="1:23" ht="16.5" customHeight="1" x14ac:dyDescent="0.25">
      <c r="A35" s="17" t="s">
        <v>25</v>
      </c>
      <c r="B35" s="17">
        <v>6</v>
      </c>
      <c r="C35" s="18" t="s">
        <v>65</v>
      </c>
      <c r="D35" s="17">
        <v>22</v>
      </c>
      <c r="E35" s="18" t="s">
        <v>65</v>
      </c>
      <c r="F35" s="6">
        <v>12050</v>
      </c>
      <c r="G35" s="3">
        <v>7500.0000000000009</v>
      </c>
      <c r="H35" s="3">
        <v>800</v>
      </c>
      <c r="I35" s="3">
        <v>3750.0000000000005</v>
      </c>
      <c r="J35" s="5">
        <v>50</v>
      </c>
      <c r="K35" s="6">
        <v>16125.000000000002</v>
      </c>
      <c r="L35" s="3">
        <v>10125.000000000002</v>
      </c>
      <c r="M35" s="3">
        <v>3750.0000000000005</v>
      </c>
      <c r="N35" s="3"/>
      <c r="O35" s="3">
        <v>2250</v>
      </c>
      <c r="P35" s="3"/>
      <c r="Q35" s="3"/>
      <c r="R35" s="3"/>
      <c r="S35" s="3"/>
      <c r="T35" s="3"/>
      <c r="U35" s="3">
        <v>28175</v>
      </c>
      <c r="V35" s="41">
        <v>22680.875</v>
      </c>
      <c r="W35" s="31"/>
    </row>
    <row r="36" spans="1:23" ht="15.75" x14ac:dyDescent="0.25">
      <c r="A36" s="17" t="s">
        <v>24</v>
      </c>
      <c r="B36" s="17">
        <v>6</v>
      </c>
      <c r="C36" s="18" t="s">
        <v>66</v>
      </c>
      <c r="D36" s="17">
        <v>22</v>
      </c>
      <c r="E36" s="18" t="s">
        <v>66</v>
      </c>
      <c r="F36" s="6">
        <v>9800.0000000000018</v>
      </c>
      <c r="G36" s="3">
        <v>7500.0000000000009</v>
      </c>
      <c r="H36" s="3">
        <v>500</v>
      </c>
      <c r="I36" s="3">
        <v>1800.0000000000002</v>
      </c>
      <c r="J36" s="5">
        <v>24</v>
      </c>
      <c r="K36" s="6">
        <v>17625</v>
      </c>
      <c r="L36" s="3">
        <v>11625.000000000002</v>
      </c>
      <c r="M36" s="3">
        <v>3750.0000000000005</v>
      </c>
      <c r="N36" s="3"/>
      <c r="O36" s="3">
        <v>2250</v>
      </c>
      <c r="P36" s="3"/>
      <c r="Q36" s="3"/>
      <c r="R36" s="3"/>
      <c r="S36" s="3"/>
      <c r="T36" s="3"/>
      <c r="U36" s="3">
        <v>27425</v>
      </c>
      <c r="V36" s="41">
        <v>22077.125</v>
      </c>
      <c r="W36" s="31"/>
    </row>
    <row r="37" spans="1:23" ht="15.75" x14ac:dyDescent="0.25">
      <c r="A37" s="17" t="s">
        <v>25</v>
      </c>
      <c r="B37" s="17">
        <v>6</v>
      </c>
      <c r="C37" s="18" t="s">
        <v>67</v>
      </c>
      <c r="D37" s="61">
        <v>22</v>
      </c>
      <c r="E37" s="18" t="s">
        <v>67</v>
      </c>
      <c r="F37" s="6">
        <v>9125.0000000000018</v>
      </c>
      <c r="G37" s="3">
        <v>7500.0000000000009</v>
      </c>
      <c r="H37" s="11">
        <v>500</v>
      </c>
      <c r="I37" s="3">
        <v>1125.0000000000002</v>
      </c>
      <c r="J37" s="10">
        <v>15</v>
      </c>
      <c r="K37" s="6">
        <v>17625</v>
      </c>
      <c r="L37" s="3">
        <v>11625.000000000002</v>
      </c>
      <c r="M37" s="3">
        <v>3750.0000000000005</v>
      </c>
      <c r="N37" s="11"/>
      <c r="O37" s="3">
        <v>2250</v>
      </c>
      <c r="P37" s="11"/>
      <c r="Q37" s="11"/>
      <c r="R37" s="11"/>
      <c r="S37" s="11"/>
      <c r="T37" s="11"/>
      <c r="U37" s="3">
        <v>26750</v>
      </c>
      <c r="V37" s="41">
        <v>21533.75</v>
      </c>
      <c r="W37" s="31"/>
    </row>
    <row r="38" spans="1:23" s="23" customFormat="1" ht="15" customHeight="1" x14ac:dyDescent="0.25">
      <c r="A38" s="17" t="s">
        <v>24</v>
      </c>
      <c r="B38" s="17">
        <v>6</v>
      </c>
      <c r="C38" s="17" t="s">
        <v>68</v>
      </c>
      <c r="D38" s="17">
        <v>12</v>
      </c>
      <c r="E38" s="17" t="s">
        <v>68</v>
      </c>
      <c r="F38" s="6">
        <v>6409.09</v>
      </c>
      <c r="G38" s="3">
        <v>4090.91</v>
      </c>
      <c r="H38" s="3">
        <v>272.73</v>
      </c>
      <c r="I38" s="3">
        <v>2045.45</v>
      </c>
      <c r="J38" s="5">
        <v>50</v>
      </c>
      <c r="K38" s="6">
        <v>8795.4500000000007</v>
      </c>
      <c r="L38" s="3">
        <v>5522.73</v>
      </c>
      <c r="M38" s="3">
        <v>2045.45</v>
      </c>
      <c r="N38" s="3"/>
      <c r="O38" s="3">
        <v>1227.27</v>
      </c>
      <c r="P38" s="3">
        <v>28901.279999999999</v>
      </c>
      <c r="Q38" s="3"/>
      <c r="R38" s="3"/>
      <c r="S38" s="3">
        <v>13374.62</v>
      </c>
      <c r="T38" s="3"/>
      <c r="U38" s="3">
        <v>57480.45</v>
      </c>
      <c r="V38" s="41">
        <v>46271.76225</v>
      </c>
      <c r="W38" s="31"/>
    </row>
    <row r="39" spans="1:23" s="23" customFormat="1" ht="15" customHeight="1" x14ac:dyDescent="0.25">
      <c r="A39" s="17" t="s">
        <v>24</v>
      </c>
      <c r="B39" s="17">
        <v>6</v>
      </c>
      <c r="C39" s="17" t="s">
        <v>69</v>
      </c>
      <c r="D39" s="17">
        <v>22</v>
      </c>
      <c r="E39" s="17" t="s">
        <v>69</v>
      </c>
      <c r="F39" s="6">
        <v>11750.000000000002</v>
      </c>
      <c r="G39" s="3">
        <v>7500.0000000000009</v>
      </c>
      <c r="H39" s="3">
        <v>500</v>
      </c>
      <c r="I39" s="3">
        <v>3750.0000000000005</v>
      </c>
      <c r="J39" s="5">
        <v>50</v>
      </c>
      <c r="K39" s="6">
        <v>16125.000000000002</v>
      </c>
      <c r="L39" s="3">
        <v>10125.000000000002</v>
      </c>
      <c r="M39" s="3">
        <v>3750.0000000000005</v>
      </c>
      <c r="N39" s="3"/>
      <c r="O39" s="3">
        <v>2250</v>
      </c>
      <c r="P39" s="3"/>
      <c r="Q39" s="3"/>
      <c r="R39" s="3"/>
      <c r="S39" s="3">
        <v>27270.44</v>
      </c>
      <c r="T39" s="3"/>
      <c r="U39" s="3">
        <v>55145.440000000002</v>
      </c>
      <c r="V39" s="41">
        <v>44392.0792</v>
      </c>
      <c r="W39" s="31"/>
    </row>
    <row r="40" spans="1:23" s="22" customFormat="1" ht="15.75" x14ac:dyDescent="0.25">
      <c r="A40" s="20" t="s">
        <v>7</v>
      </c>
      <c r="B40" s="20"/>
      <c r="C40" s="58"/>
      <c r="D40" s="21"/>
      <c r="E40" s="21"/>
      <c r="F40" s="6">
        <v>114031.82</v>
      </c>
      <c r="G40" s="6">
        <v>77386.36</v>
      </c>
      <c r="H40" s="6">
        <v>6359.09</v>
      </c>
      <c r="I40" s="6">
        <v>30286.370000000003</v>
      </c>
      <c r="J40" s="6"/>
      <c r="K40" s="6">
        <v>169605.68</v>
      </c>
      <c r="L40" s="6">
        <v>107696.59</v>
      </c>
      <c r="M40" s="6">
        <v>38693.18</v>
      </c>
      <c r="N40" s="6">
        <v>0</v>
      </c>
      <c r="O40" s="6">
        <v>23215.91</v>
      </c>
      <c r="P40" s="6">
        <v>55293.61</v>
      </c>
      <c r="Q40" s="6">
        <v>0</v>
      </c>
      <c r="R40" s="6">
        <v>5170.8</v>
      </c>
      <c r="S40" s="6">
        <v>49843.61</v>
      </c>
      <c r="T40" s="6">
        <v>0</v>
      </c>
      <c r="U40" s="6">
        <v>393945.53</v>
      </c>
      <c r="V40" s="28">
        <v>317126.15165000001</v>
      </c>
      <c r="W40" s="65"/>
    </row>
    <row r="41" spans="1:23" ht="15.75" x14ac:dyDescent="0.25">
      <c r="A41" s="17" t="s">
        <v>26</v>
      </c>
      <c r="B41" s="17">
        <v>6</v>
      </c>
      <c r="C41" s="18" t="s">
        <v>70</v>
      </c>
      <c r="D41" s="17">
        <v>15</v>
      </c>
      <c r="E41" s="18" t="s">
        <v>70</v>
      </c>
      <c r="F41" s="6">
        <v>7670.45</v>
      </c>
      <c r="G41" s="3">
        <v>4840.91</v>
      </c>
      <c r="H41" s="3">
        <v>409.09</v>
      </c>
      <c r="I41" s="3">
        <v>2420.4499999999998</v>
      </c>
      <c r="J41" s="5">
        <v>50</v>
      </c>
      <c r="K41" s="6">
        <v>9681.82</v>
      </c>
      <c r="L41" s="3">
        <v>6051.14</v>
      </c>
      <c r="M41" s="3">
        <v>2178.41</v>
      </c>
      <c r="N41" s="3"/>
      <c r="O41" s="3">
        <v>1452.27</v>
      </c>
      <c r="P41" s="3">
        <v>26366.54</v>
      </c>
      <c r="Q41" s="3"/>
      <c r="R41" s="3"/>
      <c r="S41" s="3">
        <v>7742.07</v>
      </c>
      <c r="T41" s="3"/>
      <c r="U41" s="3">
        <v>51460.88</v>
      </c>
      <c r="V41" s="41">
        <v>41426.008399999999</v>
      </c>
      <c r="W41" s="31"/>
    </row>
    <row r="42" spans="1:23" ht="15.75" x14ac:dyDescent="0.25">
      <c r="A42" s="17" t="s">
        <v>26</v>
      </c>
      <c r="B42" s="17">
        <v>6</v>
      </c>
      <c r="C42" s="18" t="s">
        <v>71</v>
      </c>
      <c r="D42" s="17">
        <v>22</v>
      </c>
      <c r="E42" s="18" t="s">
        <v>71</v>
      </c>
      <c r="F42" s="6">
        <v>8552</v>
      </c>
      <c r="G42" s="3">
        <v>7100</v>
      </c>
      <c r="H42" s="3">
        <v>600</v>
      </c>
      <c r="I42" s="3">
        <v>852</v>
      </c>
      <c r="J42" s="5">
        <v>12</v>
      </c>
      <c r="K42" s="6">
        <v>14200</v>
      </c>
      <c r="L42" s="3">
        <v>8875</v>
      </c>
      <c r="M42" s="3">
        <v>3195</v>
      </c>
      <c r="N42" s="3"/>
      <c r="O42" s="3">
        <v>2130</v>
      </c>
      <c r="P42" s="3"/>
      <c r="Q42" s="3"/>
      <c r="R42" s="3"/>
      <c r="S42" s="3"/>
      <c r="T42" s="3"/>
      <c r="U42" s="3">
        <v>22752</v>
      </c>
      <c r="V42" s="41">
        <v>18315.36</v>
      </c>
      <c r="W42" s="31"/>
    </row>
    <row r="43" spans="1:23" ht="15.75" x14ac:dyDescent="0.25">
      <c r="A43" s="17" t="s">
        <v>26</v>
      </c>
      <c r="B43" s="17">
        <v>6</v>
      </c>
      <c r="C43" s="18" t="s">
        <v>72</v>
      </c>
      <c r="D43" s="17">
        <v>12</v>
      </c>
      <c r="E43" s="18" t="s">
        <v>72</v>
      </c>
      <c r="F43" s="6">
        <v>5129.45</v>
      </c>
      <c r="G43" s="3">
        <v>3872.73</v>
      </c>
      <c r="H43" s="3">
        <v>327.27</v>
      </c>
      <c r="I43" s="3">
        <v>929.45</v>
      </c>
      <c r="J43" s="5">
        <v>24</v>
      </c>
      <c r="K43" s="6">
        <v>7745.45</v>
      </c>
      <c r="L43" s="3">
        <v>4840.91</v>
      </c>
      <c r="M43" s="3">
        <v>1742.73</v>
      </c>
      <c r="N43" s="3"/>
      <c r="O43" s="3">
        <v>1161.82</v>
      </c>
      <c r="P43" s="3"/>
      <c r="Q43" s="3"/>
      <c r="R43" s="3"/>
      <c r="S43" s="3"/>
      <c r="T43" s="3"/>
      <c r="U43" s="3">
        <v>12874.91</v>
      </c>
      <c r="V43" s="41">
        <v>10364.30255</v>
      </c>
      <c r="W43" s="31"/>
    </row>
    <row r="44" spans="1:23" ht="15.75" x14ac:dyDescent="0.25">
      <c r="A44" s="17" t="s">
        <v>26</v>
      </c>
      <c r="B44" s="17">
        <v>6</v>
      </c>
      <c r="C44" s="18" t="s">
        <v>80</v>
      </c>
      <c r="D44" s="61">
        <v>22</v>
      </c>
      <c r="E44" s="18" t="s">
        <v>80</v>
      </c>
      <c r="F44" s="6">
        <v>8239</v>
      </c>
      <c r="G44" s="3">
        <v>7100</v>
      </c>
      <c r="H44" s="11">
        <v>500</v>
      </c>
      <c r="I44" s="3">
        <v>639</v>
      </c>
      <c r="J44" s="10">
        <v>9</v>
      </c>
      <c r="K44" s="6">
        <v>14200</v>
      </c>
      <c r="L44" s="3">
        <v>8875</v>
      </c>
      <c r="M44" s="3">
        <v>3195</v>
      </c>
      <c r="N44" s="11"/>
      <c r="O44" s="3">
        <v>2130</v>
      </c>
      <c r="P44" s="11"/>
      <c r="Q44" s="11"/>
      <c r="R44" s="11"/>
      <c r="S44" s="11"/>
      <c r="T44" s="11"/>
      <c r="U44" s="3">
        <v>22439</v>
      </c>
      <c r="V44" s="41">
        <v>18063.395</v>
      </c>
      <c r="W44" s="31"/>
    </row>
    <row r="45" spans="1:23" ht="15.75" x14ac:dyDescent="0.25">
      <c r="A45" s="17" t="s">
        <v>26</v>
      </c>
      <c r="B45" s="17">
        <v>6</v>
      </c>
      <c r="C45" s="18" t="s">
        <v>74</v>
      </c>
      <c r="D45" s="17">
        <v>22</v>
      </c>
      <c r="E45" s="18" t="s">
        <v>74</v>
      </c>
      <c r="F45" s="6">
        <v>11350</v>
      </c>
      <c r="G45" s="3">
        <v>7100</v>
      </c>
      <c r="H45" s="3">
        <v>700</v>
      </c>
      <c r="I45" s="3">
        <v>3550</v>
      </c>
      <c r="J45" s="5">
        <v>50</v>
      </c>
      <c r="K45" s="6">
        <v>15265</v>
      </c>
      <c r="L45" s="3">
        <v>9940</v>
      </c>
      <c r="M45" s="3">
        <v>3195</v>
      </c>
      <c r="N45" s="3"/>
      <c r="O45" s="3">
        <v>2130</v>
      </c>
      <c r="P45" s="3"/>
      <c r="Q45" s="3"/>
      <c r="R45" s="3"/>
      <c r="S45" s="3"/>
      <c r="T45" s="3"/>
      <c r="U45" s="3">
        <v>26615</v>
      </c>
      <c r="V45" s="41">
        <v>21425.075000000001</v>
      </c>
      <c r="W45" s="31"/>
    </row>
    <row r="46" spans="1:23" ht="16.5" customHeight="1" x14ac:dyDescent="0.25">
      <c r="A46" s="17" t="s">
        <v>26</v>
      </c>
      <c r="B46" s="17">
        <v>6</v>
      </c>
      <c r="C46" s="18" t="s">
        <v>75</v>
      </c>
      <c r="D46" s="17">
        <v>12</v>
      </c>
      <c r="E46" s="18" t="s">
        <v>75</v>
      </c>
      <c r="F46" s="6">
        <v>6081.82</v>
      </c>
      <c r="G46" s="3">
        <v>3872.73</v>
      </c>
      <c r="H46" s="3">
        <v>272.73</v>
      </c>
      <c r="I46" s="3">
        <v>1936.36</v>
      </c>
      <c r="J46" s="5">
        <v>50</v>
      </c>
      <c r="K46" s="6">
        <v>7745.45</v>
      </c>
      <c r="L46" s="3">
        <v>4840.91</v>
      </c>
      <c r="M46" s="3">
        <v>1742.73</v>
      </c>
      <c r="N46" s="3"/>
      <c r="O46" s="3">
        <v>1161.82</v>
      </c>
      <c r="P46" s="3"/>
      <c r="Q46" s="3"/>
      <c r="R46" s="3"/>
      <c r="S46" s="3"/>
      <c r="T46" s="3"/>
      <c r="U46" s="3">
        <v>13827.28</v>
      </c>
      <c r="V46" s="41">
        <v>11130.9604</v>
      </c>
      <c r="W46" s="31"/>
    </row>
    <row r="47" spans="1:23" ht="15.75" x14ac:dyDescent="0.25">
      <c r="A47" s="17" t="s">
        <v>26</v>
      </c>
      <c r="B47" s="17">
        <v>6</v>
      </c>
      <c r="C47" s="18" t="s">
        <v>76</v>
      </c>
      <c r="D47" s="17">
        <v>22</v>
      </c>
      <c r="E47" s="18" t="s">
        <v>76</v>
      </c>
      <c r="F47" s="6">
        <v>10043</v>
      </c>
      <c r="G47" s="3">
        <v>7100</v>
      </c>
      <c r="H47" s="3">
        <v>600</v>
      </c>
      <c r="I47" s="3">
        <v>2343</v>
      </c>
      <c r="J47" s="5">
        <v>33</v>
      </c>
      <c r="K47" s="6">
        <v>15265</v>
      </c>
      <c r="L47" s="3">
        <v>9940</v>
      </c>
      <c r="M47" s="3">
        <v>3195</v>
      </c>
      <c r="N47" s="3"/>
      <c r="O47" s="3">
        <v>2130</v>
      </c>
      <c r="P47" s="3"/>
      <c r="Q47" s="3"/>
      <c r="R47" s="3"/>
      <c r="S47" s="3"/>
      <c r="T47" s="3"/>
      <c r="U47" s="3">
        <v>25308</v>
      </c>
      <c r="V47" s="41">
        <v>20372.939999999999</v>
      </c>
      <c r="W47" s="31"/>
    </row>
    <row r="48" spans="1:23" ht="15.75" x14ac:dyDescent="0.25">
      <c r="A48" s="17" t="s">
        <v>26</v>
      </c>
      <c r="B48" s="59">
        <v>6</v>
      </c>
      <c r="C48" s="60" t="s">
        <v>77</v>
      </c>
      <c r="D48" s="24">
        <v>22</v>
      </c>
      <c r="E48" s="60" t="s">
        <v>77</v>
      </c>
      <c r="F48" s="6">
        <v>8452</v>
      </c>
      <c r="G48" s="3">
        <v>7100</v>
      </c>
      <c r="H48" s="11">
        <v>500</v>
      </c>
      <c r="I48" s="3">
        <v>852</v>
      </c>
      <c r="J48" s="24">
        <v>12</v>
      </c>
      <c r="K48" s="6">
        <v>14200</v>
      </c>
      <c r="L48" s="3">
        <v>8875</v>
      </c>
      <c r="M48" s="3">
        <v>3195</v>
      </c>
      <c r="N48" s="14"/>
      <c r="O48" s="3">
        <v>2130</v>
      </c>
      <c r="P48" s="11"/>
      <c r="Q48" s="11"/>
      <c r="R48" s="11"/>
      <c r="S48" s="11"/>
      <c r="T48" s="11"/>
      <c r="U48" s="3">
        <v>22652</v>
      </c>
      <c r="V48" s="41">
        <v>18234.86</v>
      </c>
      <c r="W48" s="31"/>
    </row>
    <row r="49" spans="1:24" ht="15.75" x14ac:dyDescent="0.25">
      <c r="A49" s="17" t="s">
        <v>26</v>
      </c>
      <c r="B49" s="59">
        <v>6</v>
      </c>
      <c r="C49" s="60" t="s">
        <v>78</v>
      </c>
      <c r="D49" s="24">
        <v>22</v>
      </c>
      <c r="E49" s="60" t="s">
        <v>78</v>
      </c>
      <c r="F49" s="6">
        <v>8878</v>
      </c>
      <c r="G49" s="3">
        <v>7100</v>
      </c>
      <c r="H49" s="11">
        <v>500</v>
      </c>
      <c r="I49" s="3">
        <v>1278</v>
      </c>
      <c r="J49" s="24">
        <v>18</v>
      </c>
      <c r="K49" s="6">
        <v>14200</v>
      </c>
      <c r="L49" s="3">
        <v>8875</v>
      </c>
      <c r="M49" s="3">
        <v>3195</v>
      </c>
      <c r="N49" s="14"/>
      <c r="O49" s="3">
        <v>2130</v>
      </c>
      <c r="P49" s="11"/>
      <c r="Q49" s="11"/>
      <c r="R49" s="11"/>
      <c r="S49" s="11"/>
      <c r="T49" s="11"/>
      <c r="U49" s="3">
        <v>23078</v>
      </c>
      <c r="V49" s="41">
        <v>18577.79</v>
      </c>
      <c r="W49" s="31"/>
    </row>
    <row r="50" spans="1:24" ht="15.75" x14ac:dyDescent="0.25">
      <c r="A50" s="17" t="s">
        <v>26</v>
      </c>
      <c r="B50" s="17">
        <v>6</v>
      </c>
      <c r="C50" s="18" t="s">
        <v>79</v>
      </c>
      <c r="D50" s="61">
        <v>22</v>
      </c>
      <c r="E50" s="18" t="s">
        <v>79</v>
      </c>
      <c r="F50" s="6">
        <v>11008</v>
      </c>
      <c r="G50" s="3">
        <v>7100</v>
      </c>
      <c r="H50" s="11">
        <v>500</v>
      </c>
      <c r="I50" s="3">
        <v>3408</v>
      </c>
      <c r="J50" s="10">
        <v>48</v>
      </c>
      <c r="K50" s="6">
        <v>14200</v>
      </c>
      <c r="L50" s="3">
        <v>8875</v>
      </c>
      <c r="M50" s="3">
        <v>3195</v>
      </c>
      <c r="N50" s="11"/>
      <c r="O50" s="3">
        <v>2130</v>
      </c>
      <c r="P50" s="11"/>
      <c r="Q50" s="11"/>
      <c r="R50" s="11"/>
      <c r="S50" s="11"/>
      <c r="T50" s="11"/>
      <c r="U50" s="3">
        <v>25208</v>
      </c>
      <c r="V50" s="41">
        <v>20292.439999999999</v>
      </c>
      <c r="W50" s="31"/>
    </row>
    <row r="51" spans="1:24" s="22" customFormat="1" ht="15.75" x14ac:dyDescent="0.25">
      <c r="A51" s="20" t="s">
        <v>7</v>
      </c>
      <c r="B51" s="20"/>
      <c r="C51" s="58"/>
      <c r="D51" s="21"/>
      <c r="E51" s="21"/>
      <c r="F51" s="6">
        <v>85403.73</v>
      </c>
      <c r="G51" s="6">
        <v>62286.36</v>
      </c>
      <c r="H51" s="6">
        <v>4909.09</v>
      </c>
      <c r="I51" s="6">
        <v>18208.27</v>
      </c>
      <c r="J51" s="6"/>
      <c r="K51" s="6">
        <v>126702.73</v>
      </c>
      <c r="L51" s="6">
        <v>79987.95</v>
      </c>
      <c r="M51" s="6">
        <v>28028.86</v>
      </c>
      <c r="N51" s="6">
        <v>0</v>
      </c>
      <c r="O51" s="6">
        <v>18685.91</v>
      </c>
      <c r="P51" s="6">
        <v>26366.54</v>
      </c>
      <c r="Q51" s="6">
        <v>0</v>
      </c>
      <c r="R51" s="6">
        <v>0</v>
      </c>
      <c r="S51" s="6">
        <v>7742.07</v>
      </c>
      <c r="T51" s="6">
        <v>0</v>
      </c>
      <c r="U51" s="6">
        <v>246215.06</v>
      </c>
      <c r="V51" s="28">
        <v>198203.12135</v>
      </c>
      <c r="W51" s="65"/>
    </row>
    <row r="52" spans="1:24" ht="15.75" x14ac:dyDescent="0.25">
      <c r="A52" s="17"/>
      <c r="B52" s="17"/>
      <c r="C52" s="18"/>
      <c r="D52" s="61"/>
      <c r="E52" s="61"/>
      <c r="F52" s="6"/>
      <c r="G52" s="11"/>
      <c r="H52" s="3"/>
      <c r="I52" s="3"/>
      <c r="J52" s="3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41"/>
      <c r="W52" s="31"/>
    </row>
    <row r="53" spans="1:24" ht="1.5" customHeight="1" x14ac:dyDescent="0.25">
      <c r="A53" s="17" t="s">
        <v>27</v>
      </c>
      <c r="B53" s="17">
        <v>7</v>
      </c>
      <c r="C53" s="18"/>
      <c r="D53" s="61"/>
      <c r="E53" s="61"/>
      <c r="F53" s="6"/>
      <c r="G53" s="3"/>
      <c r="H53" s="3"/>
      <c r="I53" s="3"/>
      <c r="J53" s="5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41">
        <v>0</v>
      </c>
      <c r="W53" s="31"/>
    </row>
    <row r="54" spans="1:24" ht="15.75" hidden="1" x14ac:dyDescent="0.25">
      <c r="A54" s="17" t="s">
        <v>27</v>
      </c>
      <c r="B54" s="17">
        <v>7</v>
      </c>
      <c r="C54" s="18"/>
      <c r="D54" s="61"/>
      <c r="E54" s="61"/>
      <c r="F54" s="6"/>
      <c r="G54" s="3"/>
      <c r="H54" s="3"/>
      <c r="I54" s="3"/>
      <c r="J54" s="5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41">
        <v>0</v>
      </c>
      <c r="W54" s="31"/>
    </row>
    <row r="55" spans="1:24" ht="15.75" x14ac:dyDescent="0.25">
      <c r="A55" s="21" t="s">
        <v>28</v>
      </c>
      <c r="B55" s="21"/>
      <c r="C55" s="17"/>
      <c r="D55" s="21"/>
      <c r="E55" s="21"/>
      <c r="F55" s="6">
        <f>F13+F18+F28+F40+F51</f>
        <v>407873.18</v>
      </c>
      <c r="G55" s="6">
        <f>G13+G18+G28+G40+G51</f>
        <v>279572.71999999997</v>
      </c>
      <c r="H55" s="6">
        <f>H13+H18+H28+H40+H51</f>
        <v>21368.170000000002</v>
      </c>
      <c r="I55" s="6">
        <f>I13+I18+I28+I40+I51</f>
        <v>106932.27</v>
      </c>
      <c r="J55" s="6">
        <v>0</v>
      </c>
      <c r="K55" s="6">
        <f>K13+K18+K28+K40+K51</f>
        <v>635520.68000000005</v>
      </c>
      <c r="L55" s="6">
        <f>L13+L18+L28+L40+L51</f>
        <v>403062.27</v>
      </c>
      <c r="M55" s="6">
        <f>M13+M18+M28+M40+M51</f>
        <v>150855.67999999999</v>
      </c>
      <c r="N55" s="6">
        <v>0</v>
      </c>
      <c r="O55" s="6">
        <f>O13+O18+O28+O40+O51</f>
        <v>81602.73000000001</v>
      </c>
      <c r="P55" s="6">
        <f>P40+P51</f>
        <v>81660.149999999994</v>
      </c>
      <c r="Q55" s="6">
        <f>Q28</f>
        <v>33367.089999999997</v>
      </c>
      <c r="R55" s="6">
        <f>R13+R40</f>
        <v>14098.150000000001</v>
      </c>
      <c r="S55" s="6">
        <f>S13+S18+S28+S40+S51</f>
        <v>87087.87</v>
      </c>
      <c r="T55" s="6">
        <f>T13</f>
        <v>31877.050000000003</v>
      </c>
      <c r="U55" s="6">
        <f>U13+U18+U28+U40+U51</f>
        <v>1291484.1700000002</v>
      </c>
      <c r="V55" s="28">
        <v>1039187.1463500002</v>
      </c>
      <c r="W55" s="31"/>
      <c r="X55" s="1"/>
    </row>
    <row r="56" spans="1:24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3"/>
      <c r="T56" s="23"/>
      <c r="U56" s="13"/>
    </row>
    <row r="57" spans="1:24" x14ac:dyDescent="0.25">
      <c r="U57" s="1"/>
    </row>
    <row r="58" spans="1:24" ht="20.25" x14ac:dyDescent="0.3">
      <c r="A58" s="33"/>
      <c r="B58" s="33"/>
      <c r="C58" s="38"/>
      <c r="D58" s="38"/>
      <c r="E58" s="38"/>
      <c r="F58" s="38"/>
      <c r="H58" s="38"/>
      <c r="I58" s="34"/>
      <c r="J58" s="34"/>
      <c r="K58" s="34"/>
      <c r="P58" s="33"/>
      <c r="Q58" s="33"/>
      <c r="R58" s="33"/>
      <c r="S58" s="80"/>
      <c r="T58" s="80"/>
      <c r="U58" s="80"/>
    </row>
    <row r="59" spans="1:24" ht="20.25" x14ac:dyDescent="0.3">
      <c r="A59" s="34"/>
      <c r="B59" s="34"/>
      <c r="C59" s="39"/>
      <c r="D59" s="39"/>
      <c r="E59" s="39"/>
      <c r="F59" s="39"/>
      <c r="H59" s="39"/>
      <c r="I59" s="34"/>
      <c r="J59" s="34"/>
      <c r="K59" s="34"/>
      <c r="P59" s="34"/>
      <c r="Q59" s="34"/>
      <c r="R59" s="34"/>
      <c r="S59" s="34"/>
      <c r="T59" s="34"/>
      <c r="U59" s="34"/>
    </row>
    <row r="60" spans="1:24" ht="20.25" x14ac:dyDescent="0.3">
      <c r="A60" s="34"/>
      <c r="B60" s="34"/>
      <c r="C60" s="37"/>
      <c r="D60" s="37"/>
      <c r="E60" s="37"/>
      <c r="F60" s="37"/>
      <c r="H60" s="37"/>
      <c r="I60" s="34"/>
      <c r="J60" s="34"/>
      <c r="K60" s="34"/>
      <c r="P60" s="34"/>
      <c r="Q60" s="34"/>
      <c r="R60" s="34"/>
      <c r="S60" s="34"/>
      <c r="T60" s="34"/>
      <c r="U60" s="34"/>
    </row>
    <row r="61" spans="1:24" ht="18.75" x14ac:dyDescent="0.3">
      <c r="A61" s="33"/>
      <c r="B61" s="33"/>
      <c r="C61" s="38"/>
      <c r="D61" s="38"/>
      <c r="E61" s="38"/>
      <c r="F61" s="38"/>
      <c r="H61" s="38"/>
      <c r="P61" s="33"/>
      <c r="Q61" s="33"/>
      <c r="R61" s="33"/>
      <c r="S61" s="81"/>
      <c r="T61" s="81"/>
      <c r="U61" s="81"/>
    </row>
  </sheetData>
  <mergeCells count="22">
    <mergeCell ref="A5:A7"/>
    <mergeCell ref="B5:B7"/>
    <mergeCell ref="C5:C7"/>
    <mergeCell ref="D5:D7"/>
    <mergeCell ref="R5:R7"/>
    <mergeCell ref="P6:P7"/>
    <mergeCell ref="Q6:Q7"/>
    <mergeCell ref="F6:F7"/>
    <mergeCell ref="G6:G7"/>
    <mergeCell ref="H6:H7"/>
    <mergeCell ref="K6:K7"/>
    <mergeCell ref="L6:L7"/>
    <mergeCell ref="G2:S3"/>
    <mergeCell ref="V5:V7"/>
    <mergeCell ref="S58:U58"/>
    <mergeCell ref="S61:U61"/>
    <mergeCell ref="T5:T7"/>
    <mergeCell ref="U5:U7"/>
    <mergeCell ref="M6:M7"/>
    <mergeCell ref="N6:N7"/>
    <mergeCell ref="O6:O7"/>
    <mergeCell ref="S5:S7"/>
  </mergeCells>
  <pageMargins left="0.7" right="0.7" top="0.75" bottom="0.75" header="0.3" footer="0.3"/>
  <pageSetup paperSize="9" scale="2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view="pageBreakPreview" topLeftCell="A10" zoomScale="60" zoomScaleNormal="70" workbookViewId="0">
      <selection activeCell="I64" sqref="I64"/>
    </sheetView>
  </sheetViews>
  <sheetFormatPr defaultRowHeight="15" x14ac:dyDescent="0.25"/>
  <cols>
    <col min="1" max="1" width="36.28515625" style="15" customWidth="1"/>
    <col min="2" max="2" width="15.42578125" style="15" hidden="1" customWidth="1"/>
    <col min="3" max="3" width="19.7109375" style="15" hidden="1" customWidth="1"/>
    <col min="4" max="4" width="0" style="15" hidden="1" customWidth="1"/>
    <col min="5" max="5" width="19" style="15" customWidth="1"/>
    <col min="6" max="6" width="15.140625" style="15" customWidth="1"/>
    <col min="7" max="7" width="15.5703125" style="15" customWidth="1"/>
    <col min="8" max="8" width="13.28515625" style="15" customWidth="1"/>
    <col min="9" max="9" width="13.5703125" style="15" customWidth="1"/>
    <col min="10" max="10" width="10" style="15" customWidth="1"/>
    <col min="11" max="11" width="16" style="15" customWidth="1"/>
    <col min="12" max="12" width="13.85546875" style="15" customWidth="1"/>
    <col min="13" max="13" width="12.85546875" style="15" customWidth="1"/>
    <col min="14" max="14" width="11" style="15" customWidth="1"/>
    <col min="15" max="15" width="13.5703125" style="15" customWidth="1"/>
    <col min="16" max="16" width="14.5703125" style="15" customWidth="1"/>
    <col min="17" max="17" width="14.28515625" style="15" customWidth="1"/>
    <col min="18" max="18" width="11.42578125" style="15" customWidth="1"/>
    <col min="19" max="19" width="13.140625" style="1" customWidth="1"/>
    <col min="20" max="20" width="12.28515625" style="15" customWidth="1"/>
    <col min="21" max="21" width="17.28515625" style="15" customWidth="1"/>
    <col min="22" max="22" width="18.42578125" style="15" customWidth="1"/>
    <col min="23" max="23" width="16" style="15" customWidth="1"/>
    <col min="24" max="24" width="12" style="15" bestFit="1" customWidth="1"/>
    <col min="25" max="16384" width="9.140625" style="15"/>
  </cols>
  <sheetData>
    <row r="1" spans="1:23" ht="10.5" customHeight="1" x14ac:dyDescent="0.25"/>
    <row r="2" spans="1:23" ht="17.25" customHeight="1" x14ac:dyDescent="0.25">
      <c r="G2" s="83" t="s">
        <v>87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3" ht="27" customHeight="1" x14ac:dyDescent="0.25"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3" ht="15.75" x14ac:dyDescent="0.25">
      <c r="V4" s="64" t="s">
        <v>37</v>
      </c>
    </row>
    <row r="5" spans="1:23" ht="15.75" customHeight="1" x14ac:dyDescent="0.25">
      <c r="A5" s="74" t="s">
        <v>0</v>
      </c>
      <c r="B5" s="74" t="s">
        <v>38</v>
      </c>
      <c r="C5" s="74" t="s">
        <v>39</v>
      </c>
      <c r="D5" s="74" t="s">
        <v>40</v>
      </c>
      <c r="E5" s="49"/>
      <c r="F5" s="48" t="s">
        <v>1</v>
      </c>
      <c r="G5" s="48"/>
      <c r="H5" s="48"/>
      <c r="I5" s="48"/>
      <c r="J5" s="48"/>
      <c r="K5" s="48" t="s">
        <v>2</v>
      </c>
      <c r="L5" s="48"/>
      <c r="M5" s="48"/>
      <c r="N5" s="48"/>
      <c r="O5" s="48"/>
      <c r="P5" s="48" t="s">
        <v>3</v>
      </c>
      <c r="Q5" s="48"/>
      <c r="R5" s="74" t="s">
        <v>4</v>
      </c>
      <c r="S5" s="69" t="s">
        <v>5</v>
      </c>
      <c r="T5" s="74" t="s">
        <v>6</v>
      </c>
      <c r="U5" s="74" t="s">
        <v>29</v>
      </c>
      <c r="V5" s="82" t="s">
        <v>30</v>
      </c>
    </row>
    <row r="6" spans="1:23" ht="15.75" customHeight="1" x14ac:dyDescent="0.25">
      <c r="A6" s="75"/>
      <c r="B6" s="75"/>
      <c r="C6" s="75"/>
      <c r="D6" s="75"/>
      <c r="E6" s="50"/>
      <c r="F6" s="74" t="s">
        <v>8</v>
      </c>
      <c r="G6" s="74" t="s">
        <v>9</v>
      </c>
      <c r="H6" s="74" t="s">
        <v>10</v>
      </c>
      <c r="I6" s="48" t="s">
        <v>11</v>
      </c>
      <c r="J6" s="48"/>
      <c r="K6" s="74" t="s">
        <v>8</v>
      </c>
      <c r="L6" s="74" t="s">
        <v>12</v>
      </c>
      <c r="M6" s="74" t="s">
        <v>13</v>
      </c>
      <c r="N6" s="74" t="s">
        <v>14</v>
      </c>
      <c r="O6" s="74" t="s">
        <v>15</v>
      </c>
      <c r="P6" s="74" t="s">
        <v>16</v>
      </c>
      <c r="Q6" s="74" t="s">
        <v>17</v>
      </c>
      <c r="R6" s="75"/>
      <c r="S6" s="70"/>
      <c r="T6" s="75"/>
      <c r="U6" s="75"/>
      <c r="V6" s="82"/>
    </row>
    <row r="7" spans="1:23" ht="47.25" x14ac:dyDescent="0.25">
      <c r="A7" s="76"/>
      <c r="B7" s="76"/>
      <c r="C7" s="76"/>
      <c r="D7" s="76"/>
      <c r="E7" s="51"/>
      <c r="F7" s="76"/>
      <c r="G7" s="76"/>
      <c r="H7" s="76"/>
      <c r="I7" s="48" t="s">
        <v>18</v>
      </c>
      <c r="J7" s="48" t="s">
        <v>19</v>
      </c>
      <c r="K7" s="76"/>
      <c r="L7" s="76"/>
      <c r="M7" s="76"/>
      <c r="N7" s="76"/>
      <c r="O7" s="76"/>
      <c r="P7" s="76"/>
      <c r="Q7" s="76"/>
      <c r="R7" s="76"/>
      <c r="S7" s="71"/>
      <c r="T7" s="76"/>
      <c r="U7" s="76"/>
      <c r="V7" s="82"/>
    </row>
    <row r="8" spans="1:23" ht="15.75" x14ac:dyDescent="0.25">
      <c r="A8" s="17" t="s">
        <v>20</v>
      </c>
      <c r="B8" s="17">
        <v>4</v>
      </c>
      <c r="C8" s="18" t="s">
        <v>41</v>
      </c>
      <c r="D8" s="17">
        <v>17</v>
      </c>
      <c r="E8" s="18" t="s">
        <v>41</v>
      </c>
      <c r="F8" s="6">
        <v>11541.46</v>
      </c>
      <c r="G8" s="3">
        <v>9890.91</v>
      </c>
      <c r="H8" s="3">
        <v>463.64</v>
      </c>
      <c r="I8" s="3">
        <v>1186.9100000000001</v>
      </c>
      <c r="J8" s="17">
        <v>12</v>
      </c>
      <c r="K8" s="6">
        <v>29672.73</v>
      </c>
      <c r="L8" s="3">
        <v>19781.82</v>
      </c>
      <c r="M8" s="3">
        <v>9890.91</v>
      </c>
      <c r="N8" s="3"/>
      <c r="O8" s="3"/>
      <c r="P8" s="3">
        <v>53208.11</v>
      </c>
      <c r="Q8" s="3"/>
      <c r="R8" s="3"/>
      <c r="S8" s="3">
        <v>8695.0499999999993</v>
      </c>
      <c r="T8" s="3"/>
      <c r="U8" s="3">
        <v>103117.35</v>
      </c>
      <c r="V8" s="41">
        <v>81978.293250000002</v>
      </c>
      <c r="W8" s="31"/>
    </row>
    <row r="9" spans="1:23" ht="15.75" x14ac:dyDescent="0.25">
      <c r="A9" s="17" t="s">
        <v>21</v>
      </c>
      <c r="B9" s="17">
        <v>5</v>
      </c>
      <c r="C9" s="18" t="s">
        <v>42</v>
      </c>
      <c r="D9" s="19">
        <v>22</v>
      </c>
      <c r="E9" s="18" t="s">
        <v>42</v>
      </c>
      <c r="F9" s="6">
        <v>17650</v>
      </c>
      <c r="G9" s="3">
        <v>11300</v>
      </c>
      <c r="H9" s="3">
        <v>700</v>
      </c>
      <c r="I9" s="3">
        <v>5650</v>
      </c>
      <c r="J9" s="17">
        <v>50</v>
      </c>
      <c r="K9" s="6">
        <v>27119.999999999996</v>
      </c>
      <c r="L9" s="3">
        <v>15819.999999999998</v>
      </c>
      <c r="M9" s="3">
        <v>7909.9999999999991</v>
      </c>
      <c r="N9" s="7"/>
      <c r="O9" s="3">
        <v>3390</v>
      </c>
      <c r="P9" s="7"/>
      <c r="Q9" s="7"/>
      <c r="R9" s="7"/>
      <c r="S9" s="7"/>
      <c r="T9" s="7"/>
      <c r="U9" s="3">
        <v>44770</v>
      </c>
      <c r="V9" s="41">
        <v>36039.85</v>
      </c>
      <c r="W9" s="31"/>
    </row>
    <row r="10" spans="1:23" ht="15.75" x14ac:dyDescent="0.25">
      <c r="A10" s="17" t="s">
        <v>21</v>
      </c>
      <c r="B10" s="17">
        <v>5</v>
      </c>
      <c r="C10" s="18" t="s">
        <v>43</v>
      </c>
      <c r="D10" s="19">
        <v>22</v>
      </c>
      <c r="E10" s="18" t="s">
        <v>43</v>
      </c>
      <c r="F10" s="6">
        <v>17650</v>
      </c>
      <c r="G10" s="3">
        <v>11300</v>
      </c>
      <c r="H10" s="3">
        <v>700</v>
      </c>
      <c r="I10" s="3">
        <v>5650</v>
      </c>
      <c r="J10" s="19">
        <v>50</v>
      </c>
      <c r="K10" s="6">
        <v>27119.999999999996</v>
      </c>
      <c r="L10" s="3">
        <v>15819.999999999998</v>
      </c>
      <c r="M10" s="3">
        <v>7909.9999999999991</v>
      </c>
      <c r="N10" s="7"/>
      <c r="O10" s="3">
        <v>3390</v>
      </c>
      <c r="P10" s="7"/>
      <c r="Q10" s="7"/>
      <c r="R10" s="7"/>
      <c r="S10" s="7"/>
      <c r="T10" s="7"/>
      <c r="U10" s="3">
        <v>44770</v>
      </c>
      <c r="V10" s="41">
        <v>36039.85</v>
      </c>
      <c r="W10" s="31"/>
    </row>
    <row r="11" spans="1:23" ht="15.75" x14ac:dyDescent="0.25">
      <c r="A11" s="17" t="s">
        <v>21</v>
      </c>
      <c r="B11" s="17">
        <v>5</v>
      </c>
      <c r="C11" s="18" t="s">
        <v>44</v>
      </c>
      <c r="D11" s="19">
        <v>22</v>
      </c>
      <c r="E11" s="18" t="s">
        <v>44</v>
      </c>
      <c r="F11" s="6">
        <v>15629</v>
      </c>
      <c r="G11" s="3">
        <v>11300</v>
      </c>
      <c r="H11" s="3">
        <v>600</v>
      </c>
      <c r="I11" s="3">
        <v>3729</v>
      </c>
      <c r="J11" s="19">
        <v>33</v>
      </c>
      <c r="K11" s="6">
        <v>27119.999999999996</v>
      </c>
      <c r="L11" s="3">
        <v>15819.999999999998</v>
      </c>
      <c r="M11" s="3">
        <v>7909.9999999999991</v>
      </c>
      <c r="N11" s="7"/>
      <c r="O11" s="3">
        <v>3390</v>
      </c>
      <c r="P11" s="7"/>
      <c r="Q11" s="7"/>
      <c r="R11" s="7"/>
      <c r="S11" s="7"/>
      <c r="T11" s="7"/>
      <c r="U11" s="3">
        <v>42749</v>
      </c>
      <c r="V11" s="41">
        <v>34412.945</v>
      </c>
      <c r="W11" s="31"/>
    </row>
    <row r="12" spans="1:23" ht="15.75" x14ac:dyDescent="0.25">
      <c r="A12" s="17" t="s">
        <v>21</v>
      </c>
      <c r="B12" s="17">
        <v>5</v>
      </c>
      <c r="C12" s="18" t="s">
        <v>45</v>
      </c>
      <c r="D12" s="17">
        <v>22</v>
      </c>
      <c r="E12" s="18" t="s">
        <v>45</v>
      </c>
      <c r="F12" s="6">
        <v>13078.96</v>
      </c>
      <c r="G12" s="3">
        <v>11300</v>
      </c>
      <c r="H12" s="3">
        <v>500</v>
      </c>
      <c r="I12" s="3">
        <v>1278.96</v>
      </c>
      <c r="J12" s="17">
        <v>12</v>
      </c>
      <c r="K12" s="6">
        <v>27119.999999999996</v>
      </c>
      <c r="L12" s="3">
        <v>15819.999999999998</v>
      </c>
      <c r="M12" s="3">
        <v>7909.9999999999991</v>
      </c>
      <c r="N12" s="3"/>
      <c r="O12" s="3">
        <v>3390</v>
      </c>
      <c r="P12" s="3"/>
      <c r="Q12" s="3"/>
      <c r="R12" s="3"/>
      <c r="S12" s="3"/>
      <c r="T12" s="3"/>
      <c r="U12" s="3">
        <v>40198.959999999992</v>
      </c>
      <c r="V12" s="41">
        <v>32360.162799999991</v>
      </c>
      <c r="W12" s="31"/>
    </row>
    <row r="13" spans="1:23" s="22" customFormat="1" ht="15.75" x14ac:dyDescent="0.25">
      <c r="A13" s="20" t="s">
        <v>7</v>
      </c>
      <c r="B13" s="20"/>
      <c r="C13" s="58"/>
      <c r="D13" s="21"/>
      <c r="E13" s="21"/>
      <c r="F13" s="6">
        <v>75549.42</v>
      </c>
      <c r="G13" s="6">
        <v>55090.91</v>
      </c>
      <c r="H13" s="6">
        <v>2963.64</v>
      </c>
      <c r="I13" s="6">
        <v>17494.87</v>
      </c>
      <c r="J13" s="21"/>
      <c r="K13" s="6">
        <v>138152.73000000001</v>
      </c>
      <c r="L13" s="6">
        <v>83061.820000000007</v>
      </c>
      <c r="M13" s="6">
        <v>41530.910000000003</v>
      </c>
      <c r="N13" s="6">
        <v>0</v>
      </c>
      <c r="O13" s="6">
        <v>13560</v>
      </c>
      <c r="P13" s="6">
        <v>53208.11</v>
      </c>
      <c r="Q13" s="6">
        <v>0</v>
      </c>
      <c r="R13" s="6">
        <v>0</v>
      </c>
      <c r="S13" s="6">
        <v>8695.0499999999993</v>
      </c>
      <c r="T13" s="6">
        <v>0</v>
      </c>
      <c r="U13" s="6">
        <v>275605.31</v>
      </c>
      <c r="V13" s="28">
        <v>220831.10105</v>
      </c>
      <c r="W13" s="31"/>
    </row>
    <row r="14" spans="1:23" ht="15.75" x14ac:dyDescent="0.25">
      <c r="A14" s="17" t="s">
        <v>22</v>
      </c>
      <c r="B14" s="17">
        <v>6</v>
      </c>
      <c r="C14" s="18" t="s">
        <v>46</v>
      </c>
      <c r="D14" s="17">
        <v>14</v>
      </c>
      <c r="E14" s="18" t="s">
        <v>46</v>
      </c>
      <c r="F14" s="6">
        <v>9100</v>
      </c>
      <c r="G14" s="3">
        <v>5727.27</v>
      </c>
      <c r="H14" s="3">
        <v>509.09</v>
      </c>
      <c r="I14" s="3">
        <v>2863.64</v>
      </c>
      <c r="J14" s="17">
        <v>50</v>
      </c>
      <c r="K14" s="6">
        <v>12027.27</v>
      </c>
      <c r="L14" s="3">
        <v>6872.73</v>
      </c>
      <c r="M14" s="3">
        <v>3436.36</v>
      </c>
      <c r="N14" s="3"/>
      <c r="O14" s="3">
        <v>1718.18</v>
      </c>
      <c r="P14" s="3">
        <v>37557.9</v>
      </c>
      <c r="Q14" s="3"/>
      <c r="R14" s="3"/>
      <c r="S14" s="3">
        <v>4926.3999999999996</v>
      </c>
      <c r="T14" s="3">
        <v>8453.5</v>
      </c>
      <c r="U14" s="3">
        <v>72065.070000000007</v>
      </c>
      <c r="V14" s="41">
        <v>58012.381350000003</v>
      </c>
      <c r="W14" s="31"/>
    </row>
    <row r="15" spans="1:23" ht="15.75" x14ac:dyDescent="0.25">
      <c r="A15" s="17" t="s">
        <v>22</v>
      </c>
      <c r="B15" s="17">
        <v>6</v>
      </c>
      <c r="C15" s="18" t="s">
        <v>47</v>
      </c>
      <c r="D15" s="17">
        <v>22</v>
      </c>
      <c r="E15" s="18" t="s">
        <v>47</v>
      </c>
      <c r="F15" s="6">
        <v>14300</v>
      </c>
      <c r="G15" s="3">
        <v>9000</v>
      </c>
      <c r="H15" s="3">
        <v>800</v>
      </c>
      <c r="I15" s="3">
        <v>4500</v>
      </c>
      <c r="J15" s="17">
        <v>50</v>
      </c>
      <c r="K15" s="6">
        <v>20700</v>
      </c>
      <c r="L15" s="3">
        <v>12600</v>
      </c>
      <c r="M15" s="3">
        <v>5400</v>
      </c>
      <c r="N15" s="3"/>
      <c r="O15" s="3">
        <v>2700</v>
      </c>
      <c r="P15" s="3"/>
      <c r="Q15" s="3">
        <v>40281.440000000002</v>
      </c>
      <c r="R15" s="3"/>
      <c r="S15" s="3"/>
      <c r="T15" s="3"/>
      <c r="U15" s="3">
        <v>75281.440000000002</v>
      </c>
      <c r="V15" s="41">
        <v>60601.559200000003</v>
      </c>
      <c r="W15" s="31"/>
    </row>
    <row r="16" spans="1:23" ht="15.75" x14ac:dyDescent="0.25">
      <c r="A16" s="17" t="s">
        <v>22</v>
      </c>
      <c r="B16" s="17">
        <v>6</v>
      </c>
      <c r="C16" s="18" t="s">
        <v>48</v>
      </c>
      <c r="D16" s="17">
        <v>19</v>
      </c>
      <c r="E16" s="18" t="s">
        <v>48</v>
      </c>
      <c r="F16" s="6">
        <v>12263.64</v>
      </c>
      <c r="G16" s="3">
        <v>7772.73</v>
      </c>
      <c r="H16" s="3">
        <v>604.54999999999995</v>
      </c>
      <c r="I16" s="3">
        <v>3886.36</v>
      </c>
      <c r="J16" s="17">
        <v>50</v>
      </c>
      <c r="K16" s="6">
        <v>18654.55</v>
      </c>
      <c r="L16" s="3">
        <v>11659.09</v>
      </c>
      <c r="M16" s="3">
        <v>4663.6400000000003</v>
      </c>
      <c r="N16" s="3"/>
      <c r="O16" s="3">
        <v>2331.8200000000002</v>
      </c>
      <c r="P16" s="3"/>
      <c r="Q16" s="3"/>
      <c r="R16" s="3"/>
      <c r="S16" s="3"/>
      <c r="T16" s="3"/>
      <c r="U16" s="3">
        <v>30918.19</v>
      </c>
      <c r="V16" s="41">
        <v>24889.142949999998</v>
      </c>
      <c r="W16" s="31"/>
    </row>
    <row r="17" spans="1:23" ht="15.75" x14ac:dyDescent="0.25">
      <c r="A17" s="17" t="s">
        <v>22</v>
      </c>
      <c r="B17" s="17">
        <v>6</v>
      </c>
      <c r="C17" s="18" t="s">
        <v>49</v>
      </c>
      <c r="D17" s="17">
        <v>14</v>
      </c>
      <c r="E17" s="18" t="s">
        <v>49</v>
      </c>
      <c r="F17" s="6">
        <v>9036.36</v>
      </c>
      <c r="G17" s="3">
        <v>5727.27</v>
      </c>
      <c r="H17" s="3">
        <v>445.45</v>
      </c>
      <c r="I17" s="3">
        <v>2863.64</v>
      </c>
      <c r="J17" s="17">
        <v>50</v>
      </c>
      <c r="K17" s="6">
        <v>12027.27</v>
      </c>
      <c r="L17" s="3">
        <v>6872.73</v>
      </c>
      <c r="M17" s="3">
        <v>3436.36</v>
      </c>
      <c r="N17" s="3"/>
      <c r="O17" s="3">
        <v>1718.18</v>
      </c>
      <c r="P17" s="3"/>
      <c r="Q17" s="3"/>
      <c r="R17" s="3"/>
      <c r="S17" s="3">
        <v>12221.3</v>
      </c>
      <c r="T17" s="3"/>
      <c r="U17" s="3">
        <v>33284.93</v>
      </c>
      <c r="V17" s="41">
        <v>26794.36865</v>
      </c>
      <c r="W17" s="31"/>
    </row>
    <row r="18" spans="1:23" s="22" customFormat="1" ht="15.75" x14ac:dyDescent="0.25">
      <c r="A18" s="20" t="s">
        <v>7</v>
      </c>
      <c r="B18" s="20"/>
      <c r="C18" s="58"/>
      <c r="D18" s="21"/>
      <c r="E18" s="21"/>
      <c r="F18" s="6">
        <v>44700</v>
      </c>
      <c r="G18" s="6">
        <v>28227.27</v>
      </c>
      <c r="H18" s="6">
        <v>2359.0899999999997</v>
      </c>
      <c r="I18" s="6">
        <v>14113.64</v>
      </c>
      <c r="J18" s="6"/>
      <c r="K18" s="6">
        <v>63409.09</v>
      </c>
      <c r="L18" s="6">
        <v>38004.550000000003</v>
      </c>
      <c r="M18" s="6">
        <v>16936.36</v>
      </c>
      <c r="N18" s="6">
        <v>0</v>
      </c>
      <c r="O18" s="6">
        <v>8468.18</v>
      </c>
      <c r="P18" s="6">
        <v>37557.9</v>
      </c>
      <c r="Q18" s="6">
        <v>40281.440000000002</v>
      </c>
      <c r="R18" s="6">
        <v>0</v>
      </c>
      <c r="S18" s="6">
        <v>17147.699999999997</v>
      </c>
      <c r="T18" s="6">
        <v>8453.5</v>
      </c>
      <c r="U18" s="6">
        <v>211549.63</v>
      </c>
      <c r="V18" s="28">
        <v>170297.45215</v>
      </c>
      <c r="W18" s="31"/>
    </row>
    <row r="19" spans="1:23" ht="15.75" x14ac:dyDescent="0.25">
      <c r="A19" s="17" t="s">
        <v>23</v>
      </c>
      <c r="B19" s="17">
        <v>6</v>
      </c>
      <c r="C19" s="18" t="s">
        <v>50</v>
      </c>
      <c r="D19" s="17">
        <v>22</v>
      </c>
      <c r="E19" s="18" t="s">
        <v>50</v>
      </c>
      <c r="F19" s="6">
        <v>13150</v>
      </c>
      <c r="G19" s="3">
        <v>8300</v>
      </c>
      <c r="H19" s="3">
        <v>700</v>
      </c>
      <c r="I19" s="3">
        <v>4150</v>
      </c>
      <c r="J19" s="5">
        <v>50</v>
      </c>
      <c r="K19" s="6">
        <v>15770</v>
      </c>
      <c r="L19" s="3">
        <v>9130</v>
      </c>
      <c r="M19" s="3">
        <v>4150</v>
      </c>
      <c r="N19" s="3"/>
      <c r="O19" s="3">
        <v>2490</v>
      </c>
      <c r="P19" s="3"/>
      <c r="Q19" s="3"/>
      <c r="R19" s="3"/>
      <c r="S19" s="3"/>
      <c r="T19" s="3"/>
      <c r="U19" s="3">
        <v>28920</v>
      </c>
      <c r="V19" s="41">
        <v>23280.6</v>
      </c>
      <c r="W19" s="31"/>
    </row>
    <row r="20" spans="1:23" ht="14.25" customHeight="1" x14ac:dyDescent="0.25">
      <c r="A20" s="17" t="s">
        <v>23</v>
      </c>
      <c r="B20" s="17">
        <v>6</v>
      </c>
      <c r="C20" s="18" t="s">
        <v>51</v>
      </c>
      <c r="D20" s="17">
        <v>22</v>
      </c>
      <c r="E20" s="18" t="s">
        <v>51</v>
      </c>
      <c r="F20" s="6">
        <v>11739</v>
      </c>
      <c r="G20" s="3">
        <v>8300</v>
      </c>
      <c r="H20" s="3">
        <v>700</v>
      </c>
      <c r="I20" s="3">
        <v>2739</v>
      </c>
      <c r="J20" s="5">
        <v>33</v>
      </c>
      <c r="K20" s="6">
        <v>17430</v>
      </c>
      <c r="L20" s="3">
        <v>10790</v>
      </c>
      <c r="M20" s="3">
        <v>4150</v>
      </c>
      <c r="N20" s="3"/>
      <c r="O20" s="3">
        <v>2490</v>
      </c>
      <c r="P20" s="3"/>
      <c r="Q20" s="3"/>
      <c r="R20" s="3"/>
      <c r="S20" s="3"/>
      <c r="T20" s="3"/>
      <c r="U20" s="3">
        <v>29169</v>
      </c>
      <c r="V20" s="41">
        <v>23481.044999999998</v>
      </c>
      <c r="W20" s="31"/>
    </row>
    <row r="21" spans="1:23" ht="15.75" x14ac:dyDescent="0.25">
      <c r="A21" s="17" t="s">
        <v>23</v>
      </c>
      <c r="B21" s="17">
        <v>6</v>
      </c>
      <c r="C21" s="18" t="s">
        <v>52</v>
      </c>
      <c r="D21" s="17">
        <v>22</v>
      </c>
      <c r="E21" s="18" t="s">
        <v>52</v>
      </c>
      <c r="F21" s="6">
        <v>13136.369999999999</v>
      </c>
      <c r="G21" s="3">
        <v>8300</v>
      </c>
      <c r="H21" s="3">
        <v>686.36999999999989</v>
      </c>
      <c r="I21" s="3">
        <v>4150</v>
      </c>
      <c r="J21" s="17">
        <v>50</v>
      </c>
      <c r="K21" s="6">
        <v>15770</v>
      </c>
      <c r="L21" s="3">
        <v>9130</v>
      </c>
      <c r="M21" s="3">
        <v>4150</v>
      </c>
      <c r="N21" s="3"/>
      <c r="O21" s="3">
        <v>2490</v>
      </c>
      <c r="P21" s="3"/>
      <c r="Q21" s="3"/>
      <c r="R21" s="3"/>
      <c r="S21" s="3"/>
      <c r="T21" s="3"/>
      <c r="U21" s="3">
        <v>28906.37</v>
      </c>
      <c r="V21" s="41">
        <v>23269.627849999997</v>
      </c>
      <c r="W21" s="31"/>
    </row>
    <row r="22" spans="1:23" ht="15.75" x14ac:dyDescent="0.25">
      <c r="A22" s="17" t="s">
        <v>23</v>
      </c>
      <c r="B22" s="17">
        <v>6</v>
      </c>
      <c r="C22" s="18" t="s">
        <v>53</v>
      </c>
      <c r="D22" s="17">
        <v>22</v>
      </c>
      <c r="E22" s="18" t="s">
        <v>53</v>
      </c>
      <c r="F22" s="6">
        <v>13050</v>
      </c>
      <c r="G22" s="3">
        <v>8300</v>
      </c>
      <c r="H22" s="3">
        <v>600</v>
      </c>
      <c r="I22" s="3">
        <v>4150</v>
      </c>
      <c r="J22" s="5">
        <v>50</v>
      </c>
      <c r="K22" s="6">
        <v>15770</v>
      </c>
      <c r="L22" s="3">
        <v>9130</v>
      </c>
      <c r="M22" s="3">
        <v>4150</v>
      </c>
      <c r="N22" s="3"/>
      <c r="O22" s="3">
        <v>2490</v>
      </c>
      <c r="P22" s="3"/>
      <c r="Q22" s="3"/>
      <c r="R22" s="3"/>
      <c r="S22" s="3"/>
      <c r="T22" s="3"/>
      <c r="U22" s="3">
        <v>28820</v>
      </c>
      <c r="V22" s="41">
        <v>23200.1</v>
      </c>
      <c r="W22" s="31"/>
    </row>
    <row r="23" spans="1:23" ht="15" customHeight="1" x14ac:dyDescent="0.25">
      <c r="A23" s="17" t="s">
        <v>23</v>
      </c>
      <c r="B23" s="17">
        <v>6</v>
      </c>
      <c r="C23" s="18" t="s">
        <v>54</v>
      </c>
      <c r="D23" s="17">
        <v>22</v>
      </c>
      <c r="E23" s="18" t="s">
        <v>54</v>
      </c>
      <c r="F23" s="6">
        <v>13150</v>
      </c>
      <c r="G23" s="3">
        <v>8300</v>
      </c>
      <c r="H23" s="3">
        <v>700</v>
      </c>
      <c r="I23" s="3">
        <v>4150</v>
      </c>
      <c r="J23" s="17">
        <v>50</v>
      </c>
      <c r="K23" s="6">
        <v>15770</v>
      </c>
      <c r="L23" s="3">
        <v>9130</v>
      </c>
      <c r="M23" s="3">
        <v>4150</v>
      </c>
      <c r="N23" s="3"/>
      <c r="O23" s="3">
        <v>2490</v>
      </c>
      <c r="P23" s="3"/>
      <c r="Q23" s="3"/>
      <c r="R23" s="3"/>
      <c r="S23" s="3"/>
      <c r="T23" s="3"/>
      <c r="U23" s="3">
        <v>28920</v>
      </c>
      <c r="V23" s="41">
        <v>23280.6</v>
      </c>
      <c r="W23" s="31"/>
    </row>
    <row r="24" spans="1:23" ht="15.75" x14ac:dyDescent="0.25">
      <c r="A24" s="17" t="s">
        <v>23</v>
      </c>
      <c r="B24" s="17">
        <v>6</v>
      </c>
      <c r="C24" s="17" t="s">
        <v>55</v>
      </c>
      <c r="D24" s="17">
        <v>22</v>
      </c>
      <c r="E24" s="17" t="s">
        <v>55</v>
      </c>
      <c r="F24" s="6">
        <v>13250</v>
      </c>
      <c r="G24" s="3">
        <v>8300</v>
      </c>
      <c r="H24" s="3">
        <v>800</v>
      </c>
      <c r="I24" s="3">
        <v>4150</v>
      </c>
      <c r="J24" s="17">
        <v>50</v>
      </c>
      <c r="K24" s="6">
        <v>15770</v>
      </c>
      <c r="L24" s="3">
        <v>9130</v>
      </c>
      <c r="M24" s="3">
        <v>4150</v>
      </c>
      <c r="N24" s="3"/>
      <c r="O24" s="3">
        <v>2490</v>
      </c>
      <c r="P24" s="3"/>
      <c r="Q24" s="3"/>
      <c r="R24" s="3"/>
      <c r="S24" s="3"/>
      <c r="T24" s="3"/>
      <c r="U24" s="3">
        <v>29020</v>
      </c>
      <c r="V24" s="41">
        <v>23361.1</v>
      </c>
      <c r="W24" s="31"/>
    </row>
    <row r="25" spans="1:23" ht="15.75" x14ac:dyDescent="0.25">
      <c r="A25" s="17" t="s">
        <v>23</v>
      </c>
      <c r="B25" s="17">
        <v>6</v>
      </c>
      <c r="C25" s="18" t="s">
        <v>56</v>
      </c>
      <c r="D25" s="17">
        <v>22</v>
      </c>
      <c r="E25" s="18" t="s">
        <v>56</v>
      </c>
      <c r="F25" s="6">
        <v>12137</v>
      </c>
      <c r="G25" s="3">
        <v>8300</v>
      </c>
      <c r="H25" s="3">
        <v>600</v>
      </c>
      <c r="I25" s="3">
        <v>3237</v>
      </c>
      <c r="J25" s="5">
        <v>39</v>
      </c>
      <c r="K25" s="6">
        <v>15770</v>
      </c>
      <c r="L25" s="3">
        <v>9130</v>
      </c>
      <c r="M25" s="3">
        <v>4150</v>
      </c>
      <c r="N25" s="3"/>
      <c r="O25" s="3">
        <v>2490</v>
      </c>
      <c r="P25" s="3"/>
      <c r="Q25" s="3">
        <v>30085.91</v>
      </c>
      <c r="R25" s="3"/>
      <c r="S25" s="3"/>
      <c r="T25" s="3"/>
      <c r="U25" s="3">
        <v>57992.91</v>
      </c>
      <c r="V25" s="41">
        <v>46684.292549999998</v>
      </c>
      <c r="W25" s="31"/>
    </row>
    <row r="26" spans="1:23" ht="15.75" x14ac:dyDescent="0.25">
      <c r="A26" s="17" t="s">
        <v>23</v>
      </c>
      <c r="B26" s="17">
        <v>6</v>
      </c>
      <c r="C26" s="18" t="s">
        <v>57</v>
      </c>
      <c r="D26" s="17">
        <v>21</v>
      </c>
      <c r="E26" s="18" t="s">
        <v>57</v>
      </c>
      <c r="F26" s="6">
        <v>12456.82</v>
      </c>
      <c r="G26" s="3">
        <v>7922.73</v>
      </c>
      <c r="H26" s="3">
        <v>572.73</v>
      </c>
      <c r="I26" s="3">
        <v>3961.36</v>
      </c>
      <c r="J26" s="17">
        <v>50</v>
      </c>
      <c r="K26" s="6">
        <v>15053.18</v>
      </c>
      <c r="L26" s="3">
        <v>8715</v>
      </c>
      <c r="M26" s="3">
        <v>3961.36</v>
      </c>
      <c r="N26" s="3"/>
      <c r="O26" s="3">
        <v>2376.8200000000002</v>
      </c>
      <c r="P26" s="3">
        <v>33082.620000000003</v>
      </c>
      <c r="Q26" s="3"/>
      <c r="R26" s="3"/>
      <c r="S26" s="3">
        <v>1089</v>
      </c>
      <c r="T26" s="3"/>
      <c r="U26" s="3">
        <v>61681.62</v>
      </c>
      <c r="V26" s="41">
        <v>49653.704100000003</v>
      </c>
      <c r="W26" s="31"/>
    </row>
    <row r="27" spans="1:23" ht="15.75" x14ac:dyDescent="0.25">
      <c r="A27" s="17" t="s">
        <v>23</v>
      </c>
      <c r="B27" s="17">
        <v>7</v>
      </c>
      <c r="C27" s="18" t="s">
        <v>58</v>
      </c>
      <c r="D27" s="61">
        <v>13</v>
      </c>
      <c r="E27" s="18" t="s">
        <v>58</v>
      </c>
      <c r="F27" s="6">
        <v>6818.5</v>
      </c>
      <c r="G27" s="3">
        <v>4904.55</v>
      </c>
      <c r="H27" s="11">
        <v>295.45</v>
      </c>
      <c r="I27" s="3">
        <v>1618.4999999999998</v>
      </c>
      <c r="J27" s="10">
        <v>33</v>
      </c>
      <c r="K27" s="6">
        <v>9318.64</v>
      </c>
      <c r="L27" s="3">
        <v>5395</v>
      </c>
      <c r="M27" s="3">
        <v>2452.27</v>
      </c>
      <c r="N27" s="11"/>
      <c r="O27" s="3">
        <v>1471.36</v>
      </c>
      <c r="P27" s="11"/>
      <c r="Q27" s="11"/>
      <c r="R27" s="11">
        <v>8610.6500000000015</v>
      </c>
      <c r="S27" s="11"/>
      <c r="T27" s="11"/>
      <c r="U27" s="3">
        <v>24747.78</v>
      </c>
      <c r="V27" s="41">
        <v>19921.962899999999</v>
      </c>
      <c r="W27" s="31"/>
    </row>
    <row r="28" spans="1:23" s="22" customFormat="1" ht="15.75" x14ac:dyDescent="0.25">
      <c r="A28" s="20" t="s">
        <v>7</v>
      </c>
      <c r="B28" s="20"/>
      <c r="C28" s="58"/>
      <c r="D28" s="21"/>
      <c r="E28" s="21"/>
      <c r="F28" s="6">
        <v>108887.69</v>
      </c>
      <c r="G28" s="6">
        <v>70927.27</v>
      </c>
      <c r="H28" s="6">
        <v>5654.55</v>
      </c>
      <c r="I28" s="6">
        <v>32305.86</v>
      </c>
      <c r="J28" s="6"/>
      <c r="K28" s="6">
        <v>136421.82</v>
      </c>
      <c r="L28" s="6">
        <v>79680</v>
      </c>
      <c r="M28" s="6">
        <v>35463.64</v>
      </c>
      <c r="N28" s="6">
        <v>0</v>
      </c>
      <c r="O28" s="6">
        <v>21278.18</v>
      </c>
      <c r="P28" s="6">
        <v>33082.620000000003</v>
      </c>
      <c r="Q28" s="6">
        <v>30085.91</v>
      </c>
      <c r="R28" s="6">
        <v>8610.6500000000015</v>
      </c>
      <c r="S28" s="6">
        <v>1089</v>
      </c>
      <c r="T28" s="6">
        <v>0</v>
      </c>
      <c r="U28" s="6">
        <v>318177.68</v>
      </c>
      <c r="V28" s="28">
        <v>256133.0324</v>
      </c>
      <c r="W28" s="31"/>
    </row>
    <row r="29" spans="1:23" ht="15.75" x14ac:dyDescent="0.25">
      <c r="A29" s="17" t="s">
        <v>24</v>
      </c>
      <c r="B29" s="17">
        <v>6</v>
      </c>
      <c r="C29" s="18" t="s">
        <v>59</v>
      </c>
      <c r="D29" s="17">
        <v>22</v>
      </c>
      <c r="E29" s="18" t="s">
        <v>59</v>
      </c>
      <c r="F29" s="6">
        <v>12050</v>
      </c>
      <c r="G29" s="3">
        <v>7500.0000000000009</v>
      </c>
      <c r="H29" s="3">
        <v>800</v>
      </c>
      <c r="I29" s="3">
        <v>3750.0000000000005</v>
      </c>
      <c r="J29" s="5">
        <v>50</v>
      </c>
      <c r="K29" s="6">
        <v>15000</v>
      </c>
      <c r="L29" s="3">
        <v>9000</v>
      </c>
      <c r="M29" s="3">
        <v>3750.0000000000005</v>
      </c>
      <c r="N29" s="3"/>
      <c r="O29" s="3">
        <v>2250</v>
      </c>
      <c r="P29" s="3"/>
      <c r="Q29" s="3"/>
      <c r="R29" s="3"/>
      <c r="S29" s="3"/>
      <c r="T29" s="3"/>
      <c r="U29" s="3">
        <v>27050</v>
      </c>
      <c r="V29" s="41">
        <v>21775.25</v>
      </c>
      <c r="W29" s="31"/>
    </row>
    <row r="30" spans="1:23" ht="15.75" x14ac:dyDescent="0.25">
      <c r="A30" s="17" t="s">
        <v>24</v>
      </c>
      <c r="B30" s="17">
        <v>6</v>
      </c>
      <c r="C30" s="18" t="s">
        <v>60</v>
      </c>
      <c r="D30" s="17">
        <v>19</v>
      </c>
      <c r="E30" s="18" t="s">
        <v>60</v>
      </c>
      <c r="F30" s="6">
        <v>10234.09</v>
      </c>
      <c r="G30" s="3">
        <v>6477.27</v>
      </c>
      <c r="H30" s="3">
        <v>518.17999999999995</v>
      </c>
      <c r="I30" s="3">
        <v>3238.64</v>
      </c>
      <c r="J30" s="5">
        <v>50</v>
      </c>
      <c r="K30" s="6">
        <v>11659.09090909091</v>
      </c>
      <c r="L30" s="3">
        <v>6477.27</v>
      </c>
      <c r="M30" s="3">
        <v>3238.64</v>
      </c>
      <c r="N30" s="3"/>
      <c r="O30" s="3">
        <v>1943.18</v>
      </c>
      <c r="P30" s="3"/>
      <c r="Q30" s="3"/>
      <c r="R30" s="3">
        <v>5100.6499999999996</v>
      </c>
      <c r="S30" s="3"/>
      <c r="T30" s="3">
        <v>-2543.19</v>
      </c>
      <c r="U30" s="3">
        <v>24450.640000000003</v>
      </c>
      <c r="V30" s="41">
        <v>19682.765200000002</v>
      </c>
      <c r="W30" s="31"/>
    </row>
    <row r="31" spans="1:23" ht="15.75" x14ac:dyDescent="0.25">
      <c r="A31" s="17" t="s">
        <v>24</v>
      </c>
      <c r="B31" s="17">
        <v>6</v>
      </c>
      <c r="C31" s="18" t="s">
        <v>61</v>
      </c>
      <c r="D31" s="17">
        <v>22</v>
      </c>
      <c r="E31" s="18" t="s">
        <v>61</v>
      </c>
      <c r="F31" s="6">
        <v>11950</v>
      </c>
      <c r="G31" s="3">
        <v>7500.0000000000009</v>
      </c>
      <c r="H31" s="3">
        <v>700</v>
      </c>
      <c r="I31" s="3">
        <v>3750.0000000000005</v>
      </c>
      <c r="J31" s="5">
        <v>50</v>
      </c>
      <c r="K31" s="6">
        <v>13500.000000000002</v>
      </c>
      <c r="L31" s="3">
        <v>7500.0000000000009</v>
      </c>
      <c r="M31" s="3">
        <v>3750.0000000000005</v>
      </c>
      <c r="N31" s="3"/>
      <c r="O31" s="3">
        <v>2250</v>
      </c>
      <c r="P31" s="3"/>
      <c r="Q31" s="3"/>
      <c r="R31" s="3"/>
      <c r="S31" s="3"/>
      <c r="T31" s="3"/>
      <c r="U31" s="3">
        <v>25450</v>
      </c>
      <c r="V31" s="41">
        <v>20487.25</v>
      </c>
      <c r="W31" s="31"/>
    </row>
    <row r="32" spans="1:23" ht="15.75" x14ac:dyDescent="0.25">
      <c r="A32" s="17" t="s">
        <v>24</v>
      </c>
      <c r="B32" s="17">
        <v>6</v>
      </c>
      <c r="C32" s="18" t="s">
        <v>62</v>
      </c>
      <c r="D32" s="17">
        <v>19</v>
      </c>
      <c r="E32" s="18" t="s">
        <v>62</v>
      </c>
      <c r="F32" s="6">
        <v>10190.91</v>
      </c>
      <c r="G32" s="3">
        <v>6477.27</v>
      </c>
      <c r="H32" s="3">
        <v>604.54999999999995</v>
      </c>
      <c r="I32" s="3">
        <v>3109.09</v>
      </c>
      <c r="J32" s="5">
        <v>48</v>
      </c>
      <c r="K32" s="6">
        <v>12954.55</v>
      </c>
      <c r="L32" s="3">
        <v>7772.73</v>
      </c>
      <c r="M32" s="3">
        <v>3238.64</v>
      </c>
      <c r="N32" s="3"/>
      <c r="O32" s="3">
        <v>1943.18</v>
      </c>
      <c r="P32" s="3"/>
      <c r="Q32" s="3"/>
      <c r="R32" s="3"/>
      <c r="S32" s="3"/>
      <c r="T32" s="3"/>
      <c r="U32" s="3">
        <v>23145.46</v>
      </c>
      <c r="V32" s="41">
        <v>18632.095300000001</v>
      </c>
      <c r="W32" s="31"/>
    </row>
    <row r="33" spans="1:23" ht="15.75" x14ac:dyDescent="0.25">
      <c r="A33" s="17" t="s">
        <v>24</v>
      </c>
      <c r="B33" s="17">
        <v>6</v>
      </c>
      <c r="C33" s="18" t="s">
        <v>63</v>
      </c>
      <c r="D33" s="17">
        <v>22</v>
      </c>
      <c r="E33" s="18" t="s">
        <v>63</v>
      </c>
      <c r="F33" s="6">
        <v>9900.0000000000018</v>
      </c>
      <c r="G33" s="3">
        <v>7500.0000000000009</v>
      </c>
      <c r="H33" s="3">
        <v>600</v>
      </c>
      <c r="I33" s="3">
        <v>1800.0000000000002</v>
      </c>
      <c r="J33" s="5">
        <v>24</v>
      </c>
      <c r="K33" s="6">
        <v>13500.000000000002</v>
      </c>
      <c r="L33" s="3">
        <v>7500.0000000000009</v>
      </c>
      <c r="M33" s="3">
        <v>3750.0000000000005</v>
      </c>
      <c r="N33" s="3"/>
      <c r="O33" s="3">
        <v>2250</v>
      </c>
      <c r="P33" s="3"/>
      <c r="Q33" s="3"/>
      <c r="R33" s="3"/>
      <c r="S33" s="3"/>
      <c r="T33" s="3"/>
      <c r="U33" s="3">
        <v>23400.000000000004</v>
      </c>
      <c r="V33" s="41">
        <v>18837.000000000004</v>
      </c>
      <c r="W33" s="31"/>
    </row>
    <row r="34" spans="1:23" ht="15.75" x14ac:dyDescent="0.25">
      <c r="A34" s="17" t="s">
        <v>24</v>
      </c>
      <c r="B34" s="17">
        <v>6</v>
      </c>
      <c r="C34" s="18" t="s">
        <v>64</v>
      </c>
      <c r="D34" s="17">
        <v>20</v>
      </c>
      <c r="E34" s="18" t="s">
        <v>64</v>
      </c>
      <c r="F34" s="6">
        <v>8755.68</v>
      </c>
      <c r="G34" s="3">
        <v>6818.18</v>
      </c>
      <c r="H34" s="3">
        <v>454.55</v>
      </c>
      <c r="I34" s="3">
        <v>1482.9499999999998</v>
      </c>
      <c r="J34" s="5">
        <v>24</v>
      </c>
      <c r="K34" s="6">
        <v>12272.73</v>
      </c>
      <c r="L34" s="3">
        <v>6818.18</v>
      </c>
      <c r="M34" s="3">
        <v>3409.09</v>
      </c>
      <c r="N34" s="3"/>
      <c r="O34" s="3">
        <v>2045.45</v>
      </c>
      <c r="P34" s="3"/>
      <c r="Q34" s="3"/>
      <c r="R34" s="3">
        <v>2022.82</v>
      </c>
      <c r="S34" s="3"/>
      <c r="T34" s="3"/>
      <c r="U34" s="3">
        <v>23051.23</v>
      </c>
      <c r="V34" s="41">
        <v>18556.240149999998</v>
      </c>
      <c r="W34" s="31"/>
    </row>
    <row r="35" spans="1:23" ht="16.5" customHeight="1" x14ac:dyDescent="0.25">
      <c r="A35" s="17" t="s">
        <v>25</v>
      </c>
      <c r="B35" s="17">
        <v>6</v>
      </c>
      <c r="C35" s="18" t="s">
        <v>65</v>
      </c>
      <c r="D35" s="17">
        <v>22</v>
      </c>
      <c r="E35" s="18" t="s">
        <v>65</v>
      </c>
      <c r="F35" s="6">
        <v>12050</v>
      </c>
      <c r="G35" s="3">
        <v>7500.0000000000009</v>
      </c>
      <c r="H35" s="3">
        <v>800</v>
      </c>
      <c r="I35" s="3">
        <v>3750.0000000000005</v>
      </c>
      <c r="J35" s="5">
        <v>50</v>
      </c>
      <c r="K35" s="6">
        <v>13500.000000000002</v>
      </c>
      <c r="L35" s="3">
        <v>7500.0000000000009</v>
      </c>
      <c r="M35" s="3">
        <v>3750.0000000000005</v>
      </c>
      <c r="N35" s="3"/>
      <c r="O35" s="3">
        <v>2250</v>
      </c>
      <c r="P35" s="3"/>
      <c r="Q35" s="3"/>
      <c r="R35" s="3"/>
      <c r="S35" s="3"/>
      <c r="T35" s="3"/>
      <c r="U35" s="3">
        <v>25550</v>
      </c>
      <c r="V35" s="41">
        <v>20567.75</v>
      </c>
      <c r="W35" s="31"/>
    </row>
    <row r="36" spans="1:23" ht="15.75" x14ac:dyDescent="0.25">
      <c r="A36" s="17" t="s">
        <v>24</v>
      </c>
      <c r="B36" s="17">
        <v>6</v>
      </c>
      <c r="C36" s="18" t="s">
        <v>66</v>
      </c>
      <c r="D36" s="17">
        <v>22</v>
      </c>
      <c r="E36" s="18" t="s">
        <v>66</v>
      </c>
      <c r="F36" s="6">
        <v>9800.0000000000018</v>
      </c>
      <c r="G36" s="3">
        <v>7500.0000000000009</v>
      </c>
      <c r="H36" s="3">
        <v>500</v>
      </c>
      <c r="I36" s="3">
        <v>1800.0000000000002</v>
      </c>
      <c r="J36" s="5">
        <v>24</v>
      </c>
      <c r="K36" s="6">
        <v>15000</v>
      </c>
      <c r="L36" s="3">
        <v>9000</v>
      </c>
      <c r="M36" s="3">
        <v>3750.0000000000005</v>
      </c>
      <c r="N36" s="3"/>
      <c r="O36" s="3">
        <v>2250</v>
      </c>
      <c r="P36" s="3"/>
      <c r="Q36" s="3"/>
      <c r="R36" s="3"/>
      <c r="S36" s="3">
        <v>1873.2</v>
      </c>
      <c r="T36" s="3"/>
      <c r="U36" s="3">
        <v>26673.200000000001</v>
      </c>
      <c r="V36" s="41">
        <v>21471.925999999999</v>
      </c>
      <c r="W36" s="31"/>
    </row>
    <row r="37" spans="1:23" ht="15.75" x14ac:dyDescent="0.25">
      <c r="A37" s="17" t="s">
        <v>25</v>
      </c>
      <c r="B37" s="17">
        <v>6</v>
      </c>
      <c r="C37" s="18" t="s">
        <v>67</v>
      </c>
      <c r="D37" s="61">
        <v>22</v>
      </c>
      <c r="E37" s="18" t="s">
        <v>67</v>
      </c>
      <c r="F37" s="6">
        <v>9125.0000000000018</v>
      </c>
      <c r="G37" s="3">
        <v>7500.0000000000009</v>
      </c>
      <c r="H37" s="11">
        <v>500</v>
      </c>
      <c r="I37" s="3">
        <v>1125.0000000000002</v>
      </c>
      <c r="J37" s="10">
        <v>15</v>
      </c>
      <c r="K37" s="6">
        <v>15000</v>
      </c>
      <c r="L37" s="3">
        <v>9000</v>
      </c>
      <c r="M37" s="3">
        <v>3750.0000000000005</v>
      </c>
      <c r="N37" s="11"/>
      <c r="O37" s="3">
        <v>2250</v>
      </c>
      <c r="P37" s="11"/>
      <c r="Q37" s="11"/>
      <c r="R37" s="11"/>
      <c r="S37" s="11"/>
      <c r="T37" s="11"/>
      <c r="U37" s="3">
        <v>24125</v>
      </c>
      <c r="V37" s="41">
        <v>19420.625</v>
      </c>
      <c r="W37" s="31"/>
    </row>
    <row r="38" spans="1:23" s="23" customFormat="1" ht="15" customHeight="1" x14ac:dyDescent="0.25">
      <c r="A38" s="17" t="s">
        <v>24</v>
      </c>
      <c r="B38" s="17">
        <v>6</v>
      </c>
      <c r="C38" s="17" t="s">
        <v>68</v>
      </c>
      <c r="D38" s="17">
        <v>20</v>
      </c>
      <c r="E38" s="17" t="s">
        <v>68</v>
      </c>
      <c r="F38" s="6">
        <v>10681.82</v>
      </c>
      <c r="G38" s="3">
        <v>6818.18</v>
      </c>
      <c r="H38" s="3">
        <v>454.55</v>
      </c>
      <c r="I38" s="3">
        <v>3409.09</v>
      </c>
      <c r="J38" s="5">
        <v>50</v>
      </c>
      <c r="K38" s="6">
        <v>12272.73</v>
      </c>
      <c r="L38" s="3">
        <v>6818.18</v>
      </c>
      <c r="M38" s="3">
        <v>3409.09</v>
      </c>
      <c r="N38" s="3"/>
      <c r="O38" s="3">
        <v>2045.45</v>
      </c>
      <c r="P38" s="3"/>
      <c r="Q38" s="3"/>
      <c r="R38" s="3"/>
      <c r="S38" s="3"/>
      <c r="T38" s="3">
        <v>2603.04</v>
      </c>
      <c r="U38" s="3">
        <v>25557.590000000004</v>
      </c>
      <c r="V38" s="41">
        <v>20573.859950000002</v>
      </c>
      <c r="W38" s="31"/>
    </row>
    <row r="39" spans="1:23" s="23" customFormat="1" ht="15" customHeight="1" x14ac:dyDescent="0.25">
      <c r="A39" s="17" t="s">
        <v>24</v>
      </c>
      <c r="B39" s="17">
        <v>6</v>
      </c>
      <c r="C39" s="17" t="s">
        <v>69</v>
      </c>
      <c r="D39" s="17">
        <v>3</v>
      </c>
      <c r="E39" s="17" t="s">
        <v>69</v>
      </c>
      <c r="F39" s="6">
        <v>1602.27</v>
      </c>
      <c r="G39" s="3">
        <v>1022.73</v>
      </c>
      <c r="H39" s="3">
        <v>68.180000000000007</v>
      </c>
      <c r="I39" s="3">
        <v>511.36</v>
      </c>
      <c r="J39" s="5">
        <v>50</v>
      </c>
      <c r="K39" s="6">
        <v>1840.91</v>
      </c>
      <c r="L39" s="3">
        <v>1022.73</v>
      </c>
      <c r="M39" s="3">
        <v>511.36</v>
      </c>
      <c r="N39" s="3"/>
      <c r="O39" s="3">
        <v>306.82</v>
      </c>
      <c r="P39" s="3"/>
      <c r="Q39" s="3"/>
      <c r="R39" s="3"/>
      <c r="S39" s="3"/>
      <c r="T39" s="3"/>
      <c r="U39" s="3">
        <v>3443.1800000000003</v>
      </c>
      <c r="V39" s="41">
        <v>2771.7599</v>
      </c>
      <c r="W39" s="31"/>
    </row>
    <row r="40" spans="1:23" s="22" customFormat="1" ht="15.75" x14ac:dyDescent="0.25">
      <c r="A40" s="20" t="s">
        <v>7</v>
      </c>
      <c r="B40" s="20"/>
      <c r="C40" s="58"/>
      <c r="D40" s="21"/>
      <c r="E40" s="21"/>
      <c r="F40" s="6">
        <v>106339.78</v>
      </c>
      <c r="G40" s="6">
        <v>72613.64</v>
      </c>
      <c r="H40" s="6">
        <v>6000.01</v>
      </c>
      <c r="I40" s="6">
        <v>27726.13</v>
      </c>
      <c r="J40" s="6"/>
      <c r="K40" s="6">
        <v>136500</v>
      </c>
      <c r="L40" s="6">
        <v>78409.09</v>
      </c>
      <c r="M40" s="6">
        <v>36306.82</v>
      </c>
      <c r="N40" s="6">
        <v>0</v>
      </c>
      <c r="O40" s="6">
        <v>21784.09</v>
      </c>
      <c r="P40" s="6">
        <v>0</v>
      </c>
      <c r="Q40" s="6">
        <v>0</v>
      </c>
      <c r="R40" s="6">
        <v>7123.4699999999993</v>
      </c>
      <c r="S40" s="6">
        <v>1873.2</v>
      </c>
      <c r="T40" s="6">
        <v>59.849999999999909</v>
      </c>
      <c r="U40" s="6">
        <v>251896.3</v>
      </c>
      <c r="V40" s="28">
        <v>202776.52149999997</v>
      </c>
      <c r="W40" s="31"/>
    </row>
    <row r="41" spans="1:23" ht="15.75" x14ac:dyDescent="0.25">
      <c r="A41" s="17" t="s">
        <v>26</v>
      </c>
      <c r="B41" s="17">
        <v>6</v>
      </c>
      <c r="C41" s="18" t="s">
        <v>70</v>
      </c>
      <c r="D41" s="17">
        <v>22</v>
      </c>
      <c r="E41" s="18" t="s">
        <v>70</v>
      </c>
      <c r="F41" s="6">
        <v>11250</v>
      </c>
      <c r="G41" s="3">
        <v>7100</v>
      </c>
      <c r="H41" s="3">
        <v>600</v>
      </c>
      <c r="I41" s="3">
        <v>3550</v>
      </c>
      <c r="J41" s="5">
        <v>50</v>
      </c>
      <c r="K41" s="6">
        <v>11715</v>
      </c>
      <c r="L41" s="3">
        <v>6390</v>
      </c>
      <c r="M41" s="3">
        <v>3195</v>
      </c>
      <c r="N41" s="3"/>
      <c r="O41" s="3">
        <v>2130</v>
      </c>
      <c r="P41" s="3"/>
      <c r="Q41" s="3"/>
      <c r="R41" s="3"/>
      <c r="S41" s="3"/>
      <c r="T41" s="3"/>
      <c r="U41" s="3">
        <v>22965</v>
      </c>
      <c r="V41" s="41">
        <v>18486.825000000001</v>
      </c>
      <c r="W41" s="31"/>
    </row>
    <row r="42" spans="1:23" ht="15.75" x14ac:dyDescent="0.25">
      <c r="A42" s="17" t="s">
        <v>26</v>
      </c>
      <c r="B42" s="17">
        <v>6</v>
      </c>
      <c r="C42" s="18" t="s">
        <v>71</v>
      </c>
      <c r="D42" s="17">
        <v>22</v>
      </c>
      <c r="E42" s="18" t="s">
        <v>71</v>
      </c>
      <c r="F42" s="6">
        <v>8552</v>
      </c>
      <c r="G42" s="3">
        <v>7100</v>
      </c>
      <c r="H42" s="3">
        <v>600</v>
      </c>
      <c r="I42" s="3">
        <v>852</v>
      </c>
      <c r="J42" s="5">
        <v>12</v>
      </c>
      <c r="K42" s="6">
        <v>11715</v>
      </c>
      <c r="L42" s="3">
        <v>6390</v>
      </c>
      <c r="M42" s="3">
        <v>3195</v>
      </c>
      <c r="N42" s="3"/>
      <c r="O42" s="3">
        <v>2130</v>
      </c>
      <c r="P42" s="3"/>
      <c r="Q42" s="3"/>
      <c r="R42" s="3"/>
      <c r="S42" s="3"/>
      <c r="T42" s="3"/>
      <c r="U42" s="3">
        <v>20267</v>
      </c>
      <c r="V42" s="41">
        <v>16314.934999999999</v>
      </c>
      <c r="W42" s="31"/>
    </row>
    <row r="43" spans="1:23" ht="15" customHeight="1" x14ac:dyDescent="0.25">
      <c r="A43" s="17" t="s">
        <v>26</v>
      </c>
      <c r="B43" s="17">
        <v>6</v>
      </c>
      <c r="C43" s="18" t="s">
        <v>72</v>
      </c>
      <c r="D43" s="17">
        <v>22</v>
      </c>
      <c r="E43" s="18" t="s">
        <v>72</v>
      </c>
      <c r="F43" s="6">
        <v>9404</v>
      </c>
      <c r="G43" s="3">
        <v>7100</v>
      </c>
      <c r="H43" s="3">
        <v>600</v>
      </c>
      <c r="I43" s="3">
        <v>1704</v>
      </c>
      <c r="J43" s="5">
        <v>24</v>
      </c>
      <c r="K43" s="6">
        <v>11715</v>
      </c>
      <c r="L43" s="3">
        <v>6390</v>
      </c>
      <c r="M43" s="3">
        <v>3195</v>
      </c>
      <c r="N43" s="3"/>
      <c r="O43" s="3">
        <v>2130</v>
      </c>
      <c r="P43" s="3">
        <v>23924.35</v>
      </c>
      <c r="Q43" s="3">
        <v>24666.89</v>
      </c>
      <c r="R43" s="3"/>
      <c r="S43" s="3">
        <v>3148.04</v>
      </c>
      <c r="T43" s="3"/>
      <c r="U43" s="3">
        <v>72858.279999999984</v>
      </c>
      <c r="V43" s="41">
        <v>58650.915399999983</v>
      </c>
      <c r="W43" s="31"/>
    </row>
    <row r="44" spans="1:23" ht="15.75" x14ac:dyDescent="0.25">
      <c r="A44" s="17" t="s">
        <v>26</v>
      </c>
      <c r="B44" s="17">
        <v>6</v>
      </c>
      <c r="C44" s="18" t="s">
        <v>80</v>
      </c>
      <c r="D44" s="61">
        <v>22</v>
      </c>
      <c r="E44" s="18" t="s">
        <v>80</v>
      </c>
      <c r="F44" s="6">
        <v>8239</v>
      </c>
      <c r="G44" s="3">
        <v>7100</v>
      </c>
      <c r="H44" s="11">
        <v>500</v>
      </c>
      <c r="I44" s="3">
        <v>639</v>
      </c>
      <c r="J44" s="10">
        <v>9</v>
      </c>
      <c r="K44" s="6">
        <v>11715</v>
      </c>
      <c r="L44" s="3">
        <v>6390</v>
      </c>
      <c r="M44" s="3">
        <v>3195</v>
      </c>
      <c r="N44" s="11"/>
      <c r="O44" s="3">
        <v>2130</v>
      </c>
      <c r="P44" s="11"/>
      <c r="Q44" s="11"/>
      <c r="R44" s="11"/>
      <c r="S44" s="11"/>
      <c r="T44" s="11"/>
      <c r="U44" s="3">
        <v>19954</v>
      </c>
      <c r="V44" s="41">
        <v>16062.97</v>
      </c>
      <c r="W44" s="31"/>
    </row>
    <row r="45" spans="1:23" ht="15.75" x14ac:dyDescent="0.25">
      <c r="A45" s="17" t="s">
        <v>26</v>
      </c>
      <c r="B45" s="17">
        <v>6</v>
      </c>
      <c r="C45" s="18" t="s">
        <v>74</v>
      </c>
      <c r="D45" s="17">
        <v>22</v>
      </c>
      <c r="E45" s="18" t="s">
        <v>74</v>
      </c>
      <c r="F45" s="6">
        <v>11350</v>
      </c>
      <c r="G45" s="3">
        <v>7100</v>
      </c>
      <c r="H45" s="3">
        <v>700</v>
      </c>
      <c r="I45" s="3">
        <v>3550</v>
      </c>
      <c r="J45" s="5">
        <v>50</v>
      </c>
      <c r="K45" s="6">
        <v>11715</v>
      </c>
      <c r="L45" s="3">
        <v>6390</v>
      </c>
      <c r="M45" s="3">
        <v>3195</v>
      </c>
      <c r="N45" s="3"/>
      <c r="O45" s="3">
        <v>2130</v>
      </c>
      <c r="P45" s="3"/>
      <c r="Q45" s="3"/>
      <c r="R45" s="3"/>
      <c r="S45" s="3"/>
      <c r="T45" s="3"/>
      <c r="U45" s="3">
        <v>23065</v>
      </c>
      <c r="V45" s="41">
        <v>18567.325000000001</v>
      </c>
      <c r="W45" s="31"/>
    </row>
    <row r="46" spans="1:23" ht="16.5" customHeight="1" x14ac:dyDescent="0.25">
      <c r="A46" s="17" t="s">
        <v>26</v>
      </c>
      <c r="B46" s="17">
        <v>6</v>
      </c>
      <c r="C46" s="18" t="s">
        <v>75</v>
      </c>
      <c r="D46" s="17">
        <v>22</v>
      </c>
      <c r="E46" s="18" t="s">
        <v>75</v>
      </c>
      <c r="F46" s="6">
        <v>11150</v>
      </c>
      <c r="G46" s="3">
        <v>7100</v>
      </c>
      <c r="H46" s="3">
        <v>500</v>
      </c>
      <c r="I46" s="3">
        <v>3550</v>
      </c>
      <c r="J46" s="5">
        <v>50</v>
      </c>
      <c r="K46" s="6">
        <v>11715</v>
      </c>
      <c r="L46" s="3">
        <v>6390</v>
      </c>
      <c r="M46" s="3">
        <v>3195</v>
      </c>
      <c r="N46" s="3"/>
      <c r="O46" s="3">
        <v>2130</v>
      </c>
      <c r="P46" s="3"/>
      <c r="Q46" s="3">
        <v>25725.9</v>
      </c>
      <c r="R46" s="3"/>
      <c r="S46" s="3"/>
      <c r="T46" s="3"/>
      <c r="U46" s="3">
        <v>48590.9</v>
      </c>
      <c r="V46" s="41">
        <v>39115.674500000001</v>
      </c>
      <c r="W46" s="31"/>
    </row>
    <row r="47" spans="1:23" ht="15.75" x14ac:dyDescent="0.25">
      <c r="A47" s="17" t="s">
        <v>26</v>
      </c>
      <c r="B47" s="17">
        <v>6</v>
      </c>
      <c r="C47" s="18" t="s">
        <v>76</v>
      </c>
      <c r="D47" s="17">
        <v>22</v>
      </c>
      <c r="E47" s="18" t="s">
        <v>76</v>
      </c>
      <c r="F47" s="6">
        <v>10043</v>
      </c>
      <c r="G47" s="3">
        <v>7100</v>
      </c>
      <c r="H47" s="3">
        <v>600</v>
      </c>
      <c r="I47" s="3">
        <v>2343</v>
      </c>
      <c r="J47" s="5">
        <v>33</v>
      </c>
      <c r="K47" s="6">
        <v>11715</v>
      </c>
      <c r="L47" s="3">
        <v>6390</v>
      </c>
      <c r="M47" s="3">
        <v>3195</v>
      </c>
      <c r="N47" s="3"/>
      <c r="O47" s="3">
        <v>2130</v>
      </c>
      <c r="P47" s="3"/>
      <c r="Q47" s="3"/>
      <c r="R47" s="3"/>
      <c r="S47" s="3"/>
      <c r="T47" s="3"/>
      <c r="U47" s="3">
        <v>21758</v>
      </c>
      <c r="V47" s="41">
        <v>17515.189999999999</v>
      </c>
      <c r="W47" s="31"/>
    </row>
    <row r="48" spans="1:23" ht="15.75" x14ac:dyDescent="0.25">
      <c r="A48" s="17" t="s">
        <v>26</v>
      </c>
      <c r="B48" s="59">
        <v>6</v>
      </c>
      <c r="C48" s="60" t="s">
        <v>77</v>
      </c>
      <c r="D48" s="24">
        <v>22</v>
      </c>
      <c r="E48" s="60" t="s">
        <v>77</v>
      </c>
      <c r="F48" s="6">
        <v>8452</v>
      </c>
      <c r="G48" s="3">
        <v>7100</v>
      </c>
      <c r="H48" s="11">
        <v>500</v>
      </c>
      <c r="I48" s="3">
        <v>852</v>
      </c>
      <c r="J48" s="24">
        <v>12</v>
      </c>
      <c r="K48" s="6">
        <v>11715</v>
      </c>
      <c r="L48" s="3">
        <v>6390</v>
      </c>
      <c r="M48" s="3">
        <v>3195</v>
      </c>
      <c r="N48" s="14"/>
      <c r="O48" s="3">
        <v>2130</v>
      </c>
      <c r="P48" s="11"/>
      <c r="Q48" s="11"/>
      <c r="R48" s="11"/>
      <c r="S48" s="11"/>
      <c r="T48" s="11"/>
      <c r="U48" s="3">
        <v>20167</v>
      </c>
      <c r="V48" s="41">
        <v>16234.434999999999</v>
      </c>
      <c r="W48" s="31"/>
    </row>
    <row r="49" spans="1:24" ht="15.75" x14ac:dyDescent="0.25">
      <c r="A49" s="17" t="s">
        <v>26</v>
      </c>
      <c r="B49" s="59">
        <v>6</v>
      </c>
      <c r="C49" s="60" t="s">
        <v>78</v>
      </c>
      <c r="D49" s="24">
        <v>22</v>
      </c>
      <c r="E49" s="60" t="s">
        <v>78</v>
      </c>
      <c r="F49" s="6">
        <v>8878</v>
      </c>
      <c r="G49" s="3">
        <v>7100</v>
      </c>
      <c r="H49" s="11">
        <v>500</v>
      </c>
      <c r="I49" s="3">
        <v>1278</v>
      </c>
      <c r="J49" s="24">
        <v>18</v>
      </c>
      <c r="K49" s="6">
        <v>11715</v>
      </c>
      <c r="L49" s="3">
        <v>6390</v>
      </c>
      <c r="M49" s="3">
        <v>3195</v>
      </c>
      <c r="N49" s="14"/>
      <c r="O49" s="3">
        <v>2130</v>
      </c>
      <c r="P49" s="11"/>
      <c r="Q49" s="11"/>
      <c r="R49" s="11"/>
      <c r="S49" s="11"/>
      <c r="T49" s="11"/>
      <c r="U49" s="3">
        <v>20593</v>
      </c>
      <c r="V49" s="41">
        <v>16577.364999999998</v>
      </c>
      <c r="W49" s="31"/>
    </row>
    <row r="50" spans="1:24" ht="15.75" x14ac:dyDescent="0.25">
      <c r="A50" s="17" t="s">
        <v>26</v>
      </c>
      <c r="B50" s="17">
        <v>6</v>
      </c>
      <c r="C50" s="18" t="s">
        <v>79</v>
      </c>
      <c r="D50" s="61">
        <v>18</v>
      </c>
      <c r="E50" s="18" t="s">
        <v>79</v>
      </c>
      <c r="F50" s="6">
        <v>9006.5400000000009</v>
      </c>
      <c r="G50" s="3">
        <v>5809.09</v>
      </c>
      <c r="H50" s="11">
        <v>409.09</v>
      </c>
      <c r="I50" s="3">
        <v>2788.36</v>
      </c>
      <c r="J50" s="10">
        <v>48</v>
      </c>
      <c r="K50" s="6">
        <v>9585</v>
      </c>
      <c r="L50" s="3">
        <v>5228.18</v>
      </c>
      <c r="M50" s="3">
        <v>2614.09</v>
      </c>
      <c r="N50" s="11"/>
      <c r="O50" s="3">
        <v>1742.73</v>
      </c>
      <c r="P50" s="11">
        <v>25740.47</v>
      </c>
      <c r="Q50" s="11"/>
      <c r="R50" s="11"/>
      <c r="S50" s="11">
        <v>3396.04</v>
      </c>
      <c r="T50" s="11"/>
      <c r="U50" s="3">
        <v>47728.05</v>
      </c>
      <c r="V50" s="41">
        <v>38421.080249999999</v>
      </c>
      <c r="W50" s="31"/>
    </row>
    <row r="51" spans="1:24" s="22" customFormat="1" ht="15.75" x14ac:dyDescent="0.25">
      <c r="A51" s="20" t="s">
        <v>7</v>
      </c>
      <c r="B51" s="20"/>
      <c r="C51" s="58"/>
      <c r="D51" s="21"/>
      <c r="E51" s="21"/>
      <c r="F51" s="6">
        <v>96324.54</v>
      </c>
      <c r="G51" s="6">
        <v>69709.09</v>
      </c>
      <c r="H51" s="6">
        <v>5509.09</v>
      </c>
      <c r="I51" s="6">
        <v>21106.36</v>
      </c>
      <c r="J51" s="6"/>
      <c r="K51" s="6">
        <v>115020</v>
      </c>
      <c r="L51" s="6">
        <v>62738.18</v>
      </c>
      <c r="M51" s="6">
        <v>31369.09</v>
      </c>
      <c r="N51" s="6">
        <v>0</v>
      </c>
      <c r="O51" s="6">
        <v>20912.73</v>
      </c>
      <c r="P51" s="6">
        <v>49664.82</v>
      </c>
      <c r="Q51" s="6">
        <v>50392.79</v>
      </c>
      <c r="R51" s="6">
        <v>0</v>
      </c>
      <c r="S51" s="6">
        <v>6544.08</v>
      </c>
      <c r="T51" s="6">
        <v>0</v>
      </c>
      <c r="U51" s="6">
        <v>317946.23</v>
      </c>
      <c r="V51" s="28">
        <v>255946.71515</v>
      </c>
      <c r="W51" s="31"/>
    </row>
    <row r="52" spans="1:24" ht="15.75" x14ac:dyDescent="0.25">
      <c r="A52" s="17"/>
      <c r="B52" s="17"/>
      <c r="C52" s="18"/>
      <c r="D52" s="61"/>
      <c r="E52" s="61"/>
      <c r="F52" s="6"/>
      <c r="G52" s="11"/>
      <c r="H52" s="3"/>
      <c r="I52" s="3"/>
      <c r="J52" s="3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41"/>
      <c r="W52" s="31"/>
    </row>
    <row r="53" spans="1:24" ht="1.5" customHeight="1" x14ac:dyDescent="0.25">
      <c r="A53" s="17" t="s">
        <v>27</v>
      </c>
      <c r="B53" s="17">
        <v>7</v>
      </c>
      <c r="C53" s="18"/>
      <c r="D53" s="61"/>
      <c r="E53" s="61"/>
      <c r="F53" s="6"/>
      <c r="G53" s="3"/>
      <c r="H53" s="3"/>
      <c r="I53" s="3"/>
      <c r="J53" s="5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41">
        <v>0</v>
      </c>
      <c r="W53" s="31"/>
    </row>
    <row r="54" spans="1:24" ht="15.75" hidden="1" x14ac:dyDescent="0.25">
      <c r="A54" s="17" t="s">
        <v>27</v>
      </c>
      <c r="B54" s="17">
        <v>7</v>
      </c>
      <c r="C54" s="18"/>
      <c r="D54" s="61"/>
      <c r="E54" s="61"/>
      <c r="F54" s="6"/>
      <c r="G54" s="3"/>
      <c r="H54" s="3"/>
      <c r="I54" s="3"/>
      <c r="J54" s="5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41">
        <v>0</v>
      </c>
      <c r="W54" s="31"/>
    </row>
    <row r="55" spans="1:24" ht="15.75" x14ac:dyDescent="0.25">
      <c r="A55" s="21" t="s">
        <v>28</v>
      </c>
      <c r="B55" s="21"/>
      <c r="C55" s="17"/>
      <c r="D55" s="21"/>
      <c r="E55" s="21"/>
      <c r="F55" s="6">
        <f>F13+F18+F28+F40+F51</f>
        <v>431801.43</v>
      </c>
      <c r="G55" s="6">
        <f>G13+G18+G28+G40+G51</f>
        <v>296568.18000000005</v>
      </c>
      <c r="H55" s="6">
        <f>H13+H18+H28+H40+H51</f>
        <v>22486.38</v>
      </c>
      <c r="I55" s="6">
        <f>I13+I18+I28+I40+I51</f>
        <v>112746.86</v>
      </c>
      <c r="J55" s="6">
        <v>0</v>
      </c>
      <c r="K55" s="6">
        <f>K13+K18+K28+K40+K51</f>
        <v>589503.64</v>
      </c>
      <c r="L55" s="6">
        <f>L13+L18+L28+L40+L51</f>
        <v>341893.63999999996</v>
      </c>
      <c r="M55" s="6">
        <f>M13+M18+M28+M40+M51</f>
        <v>161606.82</v>
      </c>
      <c r="N55" s="6">
        <v>0</v>
      </c>
      <c r="O55" s="6">
        <f>O13+O18+O28+O40+O51</f>
        <v>86003.18</v>
      </c>
      <c r="P55" s="6">
        <f>P13+P18+P28+P51</f>
        <v>173513.45</v>
      </c>
      <c r="Q55" s="6">
        <f>Q18+Q28+Q51</f>
        <v>120760.14000000001</v>
      </c>
      <c r="R55" s="6">
        <f>R28+R40</f>
        <v>15734.12</v>
      </c>
      <c r="S55" s="6">
        <f>S13+S18+S28+S40+S51</f>
        <v>35349.03</v>
      </c>
      <c r="T55" s="6">
        <f>T18+T40</f>
        <v>8513.35</v>
      </c>
      <c r="U55" s="6">
        <f>U13+U18+U28+U40+U51</f>
        <v>1375175.15</v>
      </c>
      <c r="V55" s="28">
        <v>1105984.82225</v>
      </c>
      <c r="W55" s="31"/>
      <c r="X55" s="1"/>
    </row>
    <row r="56" spans="1:24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3"/>
      <c r="T56" s="23"/>
      <c r="U56" s="13"/>
    </row>
    <row r="57" spans="1:24" x14ac:dyDescent="0.25">
      <c r="U57" s="1"/>
    </row>
    <row r="58" spans="1:24" ht="20.25" x14ac:dyDescent="0.3">
      <c r="A58" s="33"/>
      <c r="B58" s="33"/>
      <c r="C58" s="38"/>
      <c r="D58" s="38"/>
      <c r="E58" s="38"/>
      <c r="F58" s="38"/>
      <c r="H58" s="38"/>
      <c r="I58" s="34"/>
      <c r="J58" s="34"/>
      <c r="K58" s="34"/>
      <c r="P58" s="33"/>
      <c r="Q58" s="33"/>
      <c r="R58" s="33"/>
      <c r="S58" s="80"/>
      <c r="T58" s="80"/>
      <c r="U58" s="80"/>
    </row>
    <row r="59" spans="1:24" ht="20.25" x14ac:dyDescent="0.3">
      <c r="A59" s="34"/>
      <c r="B59" s="34"/>
      <c r="C59" s="39"/>
      <c r="D59" s="39"/>
      <c r="E59" s="39"/>
      <c r="F59" s="39"/>
      <c r="H59" s="39"/>
      <c r="I59" s="34"/>
      <c r="J59" s="34"/>
      <c r="K59" s="34"/>
      <c r="P59" s="34"/>
      <c r="Q59" s="34"/>
      <c r="R59" s="34"/>
      <c r="S59" s="34"/>
      <c r="T59" s="34"/>
      <c r="U59" s="34"/>
    </row>
    <row r="60" spans="1:24" ht="20.25" x14ac:dyDescent="0.3">
      <c r="A60" s="34"/>
      <c r="B60" s="34"/>
      <c r="C60" s="37"/>
      <c r="D60" s="37"/>
      <c r="E60" s="37"/>
      <c r="F60" s="37"/>
      <c r="H60" s="37"/>
      <c r="I60" s="34"/>
      <c r="J60" s="34"/>
      <c r="K60" s="34"/>
      <c r="P60" s="34"/>
      <c r="Q60" s="34"/>
      <c r="R60" s="34"/>
      <c r="S60" s="34"/>
      <c r="T60" s="34"/>
      <c r="U60" s="34"/>
    </row>
    <row r="61" spans="1:24" ht="18.75" x14ac:dyDescent="0.3">
      <c r="A61" s="33"/>
      <c r="B61" s="33"/>
      <c r="C61" s="38"/>
      <c r="D61" s="38"/>
      <c r="E61" s="38"/>
      <c r="F61" s="38"/>
      <c r="H61" s="38"/>
      <c r="P61" s="33"/>
      <c r="Q61" s="33"/>
      <c r="R61" s="33"/>
      <c r="S61" s="81"/>
      <c r="T61" s="81"/>
      <c r="U61" s="81"/>
    </row>
  </sheetData>
  <mergeCells count="22">
    <mergeCell ref="A5:A7"/>
    <mergeCell ref="B5:B7"/>
    <mergeCell ref="C5:C7"/>
    <mergeCell ref="D5:D7"/>
    <mergeCell ref="R5:R7"/>
    <mergeCell ref="P6:P7"/>
    <mergeCell ref="Q6:Q7"/>
    <mergeCell ref="F6:F7"/>
    <mergeCell ref="G6:G7"/>
    <mergeCell ref="H6:H7"/>
    <mergeCell ref="K6:K7"/>
    <mergeCell ref="L6:L7"/>
    <mergeCell ref="G2:S3"/>
    <mergeCell ref="V5:V7"/>
    <mergeCell ref="S58:U58"/>
    <mergeCell ref="S61:U61"/>
    <mergeCell ref="T5:T7"/>
    <mergeCell ref="U5:U7"/>
    <mergeCell ref="M6:M7"/>
    <mergeCell ref="N6:N7"/>
    <mergeCell ref="O6:O7"/>
    <mergeCell ref="S5:S7"/>
  </mergeCells>
  <pageMargins left="0.7" right="0.7" top="0.75" bottom="0.75" header="0.3" footer="0.3"/>
  <pageSetup paperSize="9"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view="pageBreakPreview" zoomScale="90" zoomScaleNormal="70" zoomScaleSheetLayoutView="90" workbookViewId="0">
      <selection activeCell="F18" sqref="F18"/>
    </sheetView>
  </sheetViews>
  <sheetFormatPr defaultRowHeight="15" x14ac:dyDescent="0.25"/>
  <cols>
    <col min="1" max="1" width="36.28515625" style="15" customWidth="1"/>
    <col min="2" max="2" width="15.42578125" style="15" hidden="1" customWidth="1"/>
    <col min="3" max="3" width="19.7109375" style="15" hidden="1" customWidth="1"/>
    <col min="4" max="4" width="0" style="15" hidden="1" customWidth="1"/>
    <col min="5" max="5" width="18.5703125" style="15" customWidth="1"/>
    <col min="6" max="7" width="15.5703125" style="15" customWidth="1"/>
    <col min="8" max="8" width="13.28515625" style="15" customWidth="1"/>
    <col min="9" max="9" width="13.5703125" style="15" customWidth="1"/>
    <col min="10" max="10" width="10" style="15" customWidth="1"/>
    <col min="11" max="11" width="16" style="15" customWidth="1"/>
    <col min="12" max="12" width="16.28515625" style="15" customWidth="1"/>
    <col min="13" max="13" width="12.85546875" style="15" customWidth="1"/>
    <col min="14" max="14" width="11" style="15" customWidth="1"/>
    <col min="15" max="15" width="13.5703125" style="15" customWidth="1"/>
    <col min="16" max="16" width="14.5703125" style="15" customWidth="1"/>
    <col min="17" max="17" width="14.28515625" style="15" customWidth="1"/>
    <col min="18" max="18" width="11.42578125" style="15" customWidth="1"/>
    <col min="19" max="19" width="13.140625" style="1" customWidth="1"/>
    <col min="20" max="20" width="12.28515625" style="15" customWidth="1"/>
    <col min="21" max="22" width="17.28515625" style="15" customWidth="1"/>
    <col min="23" max="23" width="14.42578125" style="15" customWidth="1"/>
    <col min="24" max="24" width="13.5703125" style="15" customWidth="1"/>
    <col min="25" max="16384" width="9.140625" style="15"/>
  </cols>
  <sheetData>
    <row r="1" spans="1:22" ht="10.5" customHeight="1" x14ac:dyDescent="0.25"/>
    <row r="2" spans="1:22" ht="17.25" customHeight="1" x14ac:dyDescent="0.3"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2" ht="33.75" customHeight="1" x14ac:dyDescent="0.3">
      <c r="A3" s="83" t="s">
        <v>95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7"/>
      <c r="R3" s="87"/>
      <c r="S3" s="87"/>
    </row>
    <row r="4" spans="1:22" ht="15.75" customHeight="1" x14ac:dyDescent="0.3">
      <c r="G4" s="88"/>
      <c r="H4" s="88"/>
      <c r="I4" s="88"/>
      <c r="J4" s="88"/>
      <c r="K4" s="88"/>
      <c r="L4" s="88"/>
      <c r="M4" s="88"/>
      <c r="N4" s="88"/>
      <c r="O4" s="88"/>
      <c r="P4" s="88"/>
      <c r="Q4" s="89" t="s">
        <v>37</v>
      </c>
      <c r="R4" s="90"/>
      <c r="S4" s="90"/>
      <c r="V4" s="64"/>
    </row>
    <row r="5" spans="1:22" ht="15.75" customHeight="1" x14ac:dyDescent="0.25">
      <c r="A5" s="74" t="s">
        <v>0</v>
      </c>
      <c r="B5" s="74" t="s">
        <v>38</v>
      </c>
      <c r="C5" s="74" t="s">
        <v>39</v>
      </c>
      <c r="D5" s="74" t="s">
        <v>40</v>
      </c>
      <c r="E5" s="49"/>
      <c r="F5" s="84" t="s">
        <v>1</v>
      </c>
      <c r="G5" s="85"/>
      <c r="H5" s="85"/>
      <c r="I5" s="86"/>
      <c r="J5" s="84" t="s">
        <v>2</v>
      </c>
      <c r="K5" s="86"/>
      <c r="L5" s="84" t="s">
        <v>3</v>
      </c>
      <c r="M5" s="86"/>
      <c r="N5" s="74" t="s">
        <v>4</v>
      </c>
      <c r="O5" s="69" t="s">
        <v>5</v>
      </c>
      <c r="P5" s="74" t="s">
        <v>94</v>
      </c>
      <c r="Q5" s="73" t="s">
        <v>7</v>
      </c>
      <c r="R5" s="36"/>
      <c r="S5" s="36"/>
    </row>
    <row r="6" spans="1:22" ht="15.75" customHeight="1" x14ac:dyDescent="0.25">
      <c r="A6" s="75"/>
      <c r="B6" s="75"/>
      <c r="C6" s="75"/>
      <c r="D6" s="75"/>
      <c r="E6" s="50"/>
      <c r="F6" s="74" t="s">
        <v>9</v>
      </c>
      <c r="G6" s="74" t="s">
        <v>10</v>
      </c>
      <c r="H6" s="48" t="s">
        <v>11</v>
      </c>
      <c r="I6" s="48"/>
      <c r="J6" s="74" t="s">
        <v>14</v>
      </c>
      <c r="K6" s="74" t="s">
        <v>15</v>
      </c>
      <c r="L6" s="74" t="s">
        <v>16</v>
      </c>
      <c r="M6" s="74" t="s">
        <v>17</v>
      </c>
      <c r="N6" s="75"/>
      <c r="O6" s="70"/>
      <c r="P6" s="75"/>
      <c r="Q6" s="73"/>
      <c r="S6" s="15"/>
    </row>
    <row r="7" spans="1:22" ht="47.25" customHeight="1" x14ac:dyDescent="0.25">
      <c r="A7" s="76"/>
      <c r="B7" s="76"/>
      <c r="C7" s="76"/>
      <c r="D7" s="76"/>
      <c r="E7" s="51"/>
      <c r="F7" s="76"/>
      <c r="G7" s="76"/>
      <c r="H7" s="48" t="s">
        <v>18</v>
      </c>
      <c r="I7" s="48" t="s">
        <v>19</v>
      </c>
      <c r="J7" s="76"/>
      <c r="K7" s="76"/>
      <c r="L7" s="76"/>
      <c r="M7" s="76"/>
      <c r="N7" s="76"/>
      <c r="O7" s="71"/>
      <c r="P7" s="76"/>
      <c r="Q7" s="73"/>
      <c r="S7" s="15"/>
    </row>
    <row r="8" spans="1:22" ht="15.75" x14ac:dyDescent="0.25">
      <c r="A8" s="17" t="s">
        <v>96</v>
      </c>
      <c r="B8" s="17">
        <v>4</v>
      </c>
      <c r="C8" s="18" t="s">
        <v>41</v>
      </c>
      <c r="D8" s="17">
        <v>21</v>
      </c>
      <c r="E8" s="18" t="s">
        <v>41</v>
      </c>
      <c r="F8" s="3">
        <f>-8375.66+48875.08+56852.4+46985.45+51684+2461.14</f>
        <v>198482.41000000003</v>
      </c>
      <c r="G8" s="3">
        <f>-58.1+528.26+660+545.45+600+28.57</f>
        <v>2304.1799999999998</v>
      </c>
      <c r="H8" s="3">
        <f>-837.57+4887.51+5685.24+4698.55+5168.4+246.11</f>
        <v>19848.239999999998</v>
      </c>
      <c r="I8" s="17">
        <v>10</v>
      </c>
      <c r="J8" s="3"/>
      <c r="K8" s="3">
        <f>-3523.91+13179.42+15505.2+14095.64</f>
        <v>39256.35</v>
      </c>
      <c r="L8" s="3"/>
      <c r="M8" s="3">
        <v>69443.839999999997</v>
      </c>
      <c r="N8" s="3">
        <f>13368.95+13370.5+5722.58</f>
        <v>32462.03</v>
      </c>
      <c r="O8" s="3">
        <f>63558.04-11349.65+3362.2+18492.1+26897.6+4595.34+48251.07+2297.67</f>
        <v>156104.37000000002</v>
      </c>
      <c r="P8" s="3">
        <v>-53.68</v>
      </c>
      <c r="Q8" s="3">
        <f>F8+G8+H8+K8+M8+N8+O8+P8</f>
        <v>517847.74000000005</v>
      </c>
      <c r="R8" s="31"/>
      <c r="S8" s="15"/>
    </row>
    <row r="9" spans="1:22" ht="15.75" x14ac:dyDescent="0.25">
      <c r="A9" s="17" t="s">
        <v>97</v>
      </c>
      <c r="B9" s="17">
        <v>5</v>
      </c>
      <c r="C9" s="18" t="s">
        <v>42</v>
      </c>
      <c r="D9" s="19">
        <v>21</v>
      </c>
      <c r="E9" s="18" t="s">
        <v>42</v>
      </c>
      <c r="F9" s="3">
        <f>9844.57+51684+51684+51684+51684</f>
        <v>216580.57</v>
      </c>
      <c r="G9" s="3">
        <f>152.38+800+800+800+800</f>
        <v>3352.38</v>
      </c>
      <c r="H9" s="3">
        <f>2953.37+15505.2+15505.2+15505.2+15505.2</f>
        <v>64974.17</v>
      </c>
      <c r="I9" s="17">
        <v>30</v>
      </c>
      <c r="J9" s="7"/>
      <c r="K9" s="3">
        <f>14877.66+15505.2+15505.2+15505.2</f>
        <v>61393.259999999995</v>
      </c>
      <c r="L9" s="7"/>
      <c r="M9" s="7"/>
      <c r="N9" s="7"/>
      <c r="O9" s="7"/>
      <c r="P9" s="7">
        <f>25.38+133.23+133.23+133.23+133.23</f>
        <v>558.29999999999995</v>
      </c>
      <c r="Q9" s="3">
        <f>F9+G9+H9+K9+P9</f>
        <v>346858.68</v>
      </c>
      <c r="R9" s="31"/>
      <c r="S9" s="15"/>
    </row>
    <row r="10" spans="1:22" x14ac:dyDescent="0.2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13"/>
      <c r="T10" s="23"/>
      <c r="U10" s="13"/>
    </row>
    <row r="11" spans="1:22" x14ac:dyDescent="0.25">
      <c r="U11" s="1"/>
    </row>
    <row r="12" spans="1:22" ht="20.25" x14ac:dyDescent="0.3">
      <c r="A12" s="33"/>
      <c r="B12" s="33"/>
      <c r="C12" s="38"/>
      <c r="D12" s="38"/>
      <c r="E12" s="38"/>
      <c r="F12" s="38"/>
      <c r="H12" s="38"/>
      <c r="I12" s="34"/>
      <c r="J12" s="34"/>
      <c r="K12" s="34"/>
      <c r="P12" s="33"/>
      <c r="Q12" s="33"/>
      <c r="R12" s="33"/>
      <c r="S12" s="80"/>
      <c r="T12" s="80"/>
      <c r="U12" s="80"/>
    </row>
    <row r="13" spans="1:22" ht="20.25" x14ac:dyDescent="0.3">
      <c r="A13" s="34"/>
      <c r="B13" s="34"/>
      <c r="C13" s="39"/>
      <c r="D13" s="39"/>
      <c r="E13" s="39"/>
      <c r="F13" s="39"/>
      <c r="H13" s="39"/>
      <c r="I13" s="34"/>
      <c r="J13" s="34"/>
      <c r="K13" s="34"/>
      <c r="P13" s="34"/>
      <c r="Q13" s="34"/>
      <c r="R13" s="34"/>
      <c r="S13" s="34"/>
      <c r="T13" s="34"/>
      <c r="U13" s="34"/>
    </row>
    <row r="14" spans="1:22" ht="20.25" x14ac:dyDescent="0.3">
      <c r="A14" s="34"/>
      <c r="B14" s="34"/>
      <c r="C14" s="37"/>
      <c r="D14" s="37"/>
      <c r="E14" s="37"/>
      <c r="F14" s="37"/>
      <c r="H14" s="37"/>
      <c r="I14" s="34"/>
      <c r="J14" s="34"/>
      <c r="K14" s="34"/>
      <c r="P14" s="34"/>
      <c r="Q14" s="34"/>
      <c r="R14" s="34"/>
      <c r="S14" s="34"/>
      <c r="T14" s="34"/>
      <c r="U14" s="34"/>
    </row>
    <row r="15" spans="1:22" ht="18.75" x14ac:dyDescent="0.3">
      <c r="A15" s="33"/>
      <c r="B15" s="33"/>
      <c r="C15" s="38"/>
      <c r="D15" s="38"/>
      <c r="E15" s="38"/>
      <c r="F15" s="38"/>
      <c r="H15" s="38"/>
      <c r="P15" s="33"/>
      <c r="Q15" s="33"/>
      <c r="R15" s="33"/>
      <c r="S15" s="81"/>
      <c r="T15" s="81"/>
      <c r="U15" s="81"/>
    </row>
  </sheetData>
  <mergeCells count="20">
    <mergeCell ref="J5:K5"/>
    <mergeCell ref="L5:M5"/>
    <mergeCell ref="A3:P3"/>
    <mergeCell ref="A5:A7"/>
    <mergeCell ref="B5:B7"/>
    <mergeCell ref="C5:C7"/>
    <mergeCell ref="D5:D7"/>
    <mergeCell ref="N5:N7"/>
    <mergeCell ref="L6:L7"/>
    <mergeCell ref="M6:M7"/>
    <mergeCell ref="F6:F7"/>
    <mergeCell ref="G6:G7"/>
    <mergeCell ref="F5:I5"/>
    <mergeCell ref="S12:U12"/>
    <mergeCell ref="S15:U15"/>
    <mergeCell ref="P5:P7"/>
    <mergeCell ref="Q5:Q7"/>
    <mergeCell ref="J6:J7"/>
    <mergeCell ref="K6:K7"/>
    <mergeCell ref="O5:O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1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60" zoomScaleNormal="80" workbookViewId="0">
      <selection activeCell="H64" sqref="H64"/>
    </sheetView>
  </sheetViews>
  <sheetFormatPr defaultRowHeight="15.75" x14ac:dyDescent="0.25"/>
  <cols>
    <col min="1" max="1" width="36.28515625" style="15" customWidth="1"/>
    <col min="2" max="2" width="23.5703125" style="15" customWidth="1"/>
    <col min="3" max="3" width="15.140625" style="1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1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8" width="17.28515625" style="15" customWidth="1"/>
    <col min="19" max="19" width="17.28515625" style="40" customWidth="1"/>
    <col min="20" max="16384" width="9.140625" style="15"/>
  </cols>
  <sheetData>
    <row r="1" spans="1:19" ht="10.5" customHeight="1" x14ac:dyDescent="0.25"/>
    <row r="2" spans="1:19" ht="17.25" customHeight="1" x14ac:dyDescent="0.25">
      <c r="D2" s="67" t="s">
        <v>32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9" ht="27" customHeight="1" x14ac:dyDescent="0.25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x14ac:dyDescent="0.25">
      <c r="S4" s="57" t="s">
        <v>37</v>
      </c>
    </row>
    <row r="5" spans="1:19" ht="53.2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3" t="s">
        <v>29</v>
      </c>
      <c r="S5" s="73" t="s">
        <v>30</v>
      </c>
    </row>
    <row r="6" spans="1:19" ht="60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3"/>
      <c r="S6" s="73"/>
    </row>
    <row r="7" spans="1:19" ht="60.75" customHeight="1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3"/>
      <c r="S7" s="73"/>
    </row>
    <row r="8" spans="1:19" x14ac:dyDescent="0.25">
      <c r="A8" s="17" t="s">
        <v>20</v>
      </c>
      <c r="B8" s="18" t="s">
        <v>41</v>
      </c>
      <c r="C8" s="6">
        <v>14552</v>
      </c>
      <c r="D8" s="3">
        <v>12800</v>
      </c>
      <c r="E8" s="3">
        <v>600</v>
      </c>
      <c r="F8" s="3">
        <v>1152</v>
      </c>
      <c r="G8" s="17">
        <v>9</v>
      </c>
      <c r="H8" s="6">
        <v>38400</v>
      </c>
      <c r="I8" s="3">
        <v>25600</v>
      </c>
      <c r="J8" s="3">
        <v>12800</v>
      </c>
      <c r="K8" s="3"/>
      <c r="L8" s="3"/>
      <c r="M8" s="3"/>
      <c r="N8" s="3"/>
      <c r="O8" s="3"/>
      <c r="P8" s="3"/>
      <c r="Q8" s="3">
        <v>913.2</v>
      </c>
      <c r="R8" s="3">
        <v>53865.2</v>
      </c>
      <c r="S8" s="41">
        <v>42822.834000000003</v>
      </c>
    </row>
    <row r="9" spans="1:19" x14ac:dyDescent="0.25">
      <c r="A9" s="17" t="s">
        <v>21</v>
      </c>
      <c r="B9" s="18" t="s">
        <v>42</v>
      </c>
      <c r="C9" s="6">
        <v>17650</v>
      </c>
      <c r="D9" s="3">
        <v>11300</v>
      </c>
      <c r="E9" s="3">
        <v>700</v>
      </c>
      <c r="F9" s="3">
        <v>5650</v>
      </c>
      <c r="G9" s="17">
        <v>50</v>
      </c>
      <c r="H9" s="6">
        <v>31075</v>
      </c>
      <c r="I9" s="3">
        <v>19775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48725</v>
      </c>
      <c r="S9" s="41">
        <v>39223.625</v>
      </c>
    </row>
    <row r="10" spans="1:19" x14ac:dyDescent="0.25">
      <c r="A10" s="17" t="s">
        <v>21</v>
      </c>
      <c r="B10" s="18" t="s">
        <v>43</v>
      </c>
      <c r="C10" s="6">
        <v>17650</v>
      </c>
      <c r="D10" s="3">
        <v>11300</v>
      </c>
      <c r="E10" s="3">
        <v>700</v>
      </c>
      <c r="F10" s="3">
        <v>5650</v>
      </c>
      <c r="G10" s="19">
        <v>50</v>
      </c>
      <c r="H10" s="6">
        <v>31075</v>
      </c>
      <c r="I10" s="3">
        <v>19775</v>
      </c>
      <c r="J10" s="3">
        <v>7909.9999999999991</v>
      </c>
      <c r="K10" s="7"/>
      <c r="L10" s="3">
        <v>3390</v>
      </c>
      <c r="M10" s="7"/>
      <c r="N10" s="7"/>
      <c r="O10" s="7"/>
      <c r="P10" s="7"/>
      <c r="Q10" s="7"/>
      <c r="R10" s="3">
        <v>48725</v>
      </c>
      <c r="S10" s="41">
        <v>39223.625</v>
      </c>
    </row>
    <row r="11" spans="1:19" x14ac:dyDescent="0.25">
      <c r="A11" s="17" t="s">
        <v>21</v>
      </c>
      <c r="B11" s="18" t="s">
        <v>44</v>
      </c>
      <c r="C11" s="6">
        <v>15290</v>
      </c>
      <c r="D11" s="3">
        <v>11300</v>
      </c>
      <c r="E11" s="3">
        <v>600</v>
      </c>
      <c r="F11" s="3">
        <v>3390</v>
      </c>
      <c r="G11" s="19">
        <v>30</v>
      </c>
      <c r="H11" s="6">
        <v>31075</v>
      </c>
      <c r="I11" s="3">
        <v>19775</v>
      </c>
      <c r="J11" s="3">
        <v>7909.9999999999991</v>
      </c>
      <c r="K11" s="7"/>
      <c r="L11" s="3">
        <v>3390</v>
      </c>
      <c r="M11" s="7"/>
      <c r="N11" s="7"/>
      <c r="O11" s="7"/>
      <c r="P11" s="7"/>
      <c r="Q11" s="7"/>
      <c r="R11" s="3">
        <v>46365</v>
      </c>
      <c r="S11" s="41">
        <v>37323.824999999997</v>
      </c>
    </row>
    <row r="12" spans="1:19" x14ac:dyDescent="0.25">
      <c r="A12" s="17" t="s">
        <v>21</v>
      </c>
      <c r="B12" s="18" t="s">
        <v>89</v>
      </c>
      <c r="C12" s="6">
        <v>9612.75</v>
      </c>
      <c r="D12" s="3">
        <v>8475</v>
      </c>
      <c r="E12" s="3">
        <v>375</v>
      </c>
      <c r="F12" s="3">
        <v>762.75</v>
      </c>
      <c r="G12" s="17">
        <v>9</v>
      </c>
      <c r="H12" s="6">
        <v>23306.25</v>
      </c>
      <c r="I12" s="3">
        <v>14831.25</v>
      </c>
      <c r="J12" s="3">
        <v>5932.5</v>
      </c>
      <c r="K12" s="3"/>
      <c r="L12" s="3">
        <v>2542.5</v>
      </c>
      <c r="M12" s="3"/>
      <c r="N12" s="3"/>
      <c r="O12" s="3"/>
      <c r="P12" s="3"/>
      <c r="Q12" s="3">
        <v>17114.239999999998</v>
      </c>
      <c r="R12" s="3">
        <v>50033.24</v>
      </c>
      <c r="S12" s="41">
        <v>40276.758199999997</v>
      </c>
    </row>
    <row r="13" spans="1:19" s="22" customFormat="1" x14ac:dyDescent="0.25">
      <c r="A13" s="20" t="s">
        <v>7</v>
      </c>
      <c r="B13" s="20"/>
      <c r="C13" s="6">
        <v>74754.75</v>
      </c>
      <c r="D13" s="6">
        <v>55175</v>
      </c>
      <c r="E13" s="6">
        <v>2975</v>
      </c>
      <c r="F13" s="6">
        <v>16604.75</v>
      </c>
      <c r="G13" s="21"/>
      <c r="H13" s="6">
        <v>154931.25</v>
      </c>
      <c r="I13" s="6">
        <v>99756.25</v>
      </c>
      <c r="J13" s="6">
        <v>42462.5</v>
      </c>
      <c r="K13" s="6">
        <v>0</v>
      </c>
      <c r="L13" s="6">
        <v>12712.5</v>
      </c>
      <c r="M13" s="6">
        <v>0</v>
      </c>
      <c r="N13" s="6">
        <v>0</v>
      </c>
      <c r="O13" s="6">
        <v>0</v>
      </c>
      <c r="P13" s="6">
        <v>0</v>
      </c>
      <c r="Q13" s="6">
        <v>18027.439999999999</v>
      </c>
      <c r="R13" s="6">
        <v>247713.44</v>
      </c>
      <c r="S13" s="29">
        <v>198870.66719999997</v>
      </c>
    </row>
    <row r="14" spans="1:19" x14ac:dyDescent="0.25">
      <c r="A14" s="17" t="s">
        <v>22</v>
      </c>
      <c r="B14" s="18" t="s">
        <v>46</v>
      </c>
      <c r="C14" s="6">
        <v>10725</v>
      </c>
      <c r="D14" s="3">
        <v>6750</v>
      </c>
      <c r="E14" s="3">
        <v>600</v>
      </c>
      <c r="F14" s="3">
        <v>3375</v>
      </c>
      <c r="G14" s="17">
        <v>50</v>
      </c>
      <c r="H14" s="6">
        <v>16537.5</v>
      </c>
      <c r="I14" s="3">
        <v>10462.5</v>
      </c>
      <c r="J14" s="3">
        <v>4050</v>
      </c>
      <c r="K14" s="3"/>
      <c r="L14" s="3">
        <v>2025</v>
      </c>
      <c r="M14" s="3"/>
      <c r="N14" s="3"/>
      <c r="O14" s="3"/>
      <c r="P14" s="3"/>
      <c r="Q14" s="3">
        <v>14298.560000000001</v>
      </c>
      <c r="R14" s="3">
        <v>41561.06</v>
      </c>
      <c r="S14" s="41">
        <v>33456.653299999998</v>
      </c>
    </row>
    <row r="15" spans="1:19" x14ac:dyDescent="0.25">
      <c r="A15" s="17" t="s">
        <v>22</v>
      </c>
      <c r="B15" s="18" t="s">
        <v>47</v>
      </c>
      <c r="C15" s="6">
        <v>14020</v>
      </c>
      <c r="D15" s="3">
        <v>9000</v>
      </c>
      <c r="E15" s="3">
        <v>700</v>
      </c>
      <c r="F15" s="3">
        <v>4320</v>
      </c>
      <c r="G15" s="17">
        <v>48</v>
      </c>
      <c r="H15" s="6">
        <v>23850</v>
      </c>
      <c r="I15" s="3">
        <v>15750</v>
      </c>
      <c r="J15" s="3">
        <v>5400</v>
      </c>
      <c r="K15" s="3"/>
      <c r="L15" s="3">
        <v>2700</v>
      </c>
      <c r="M15" s="3"/>
      <c r="N15" s="3"/>
      <c r="O15" s="3"/>
      <c r="P15" s="3"/>
      <c r="Q15" s="3"/>
      <c r="R15" s="3">
        <v>37870</v>
      </c>
      <c r="S15" s="41">
        <v>30485.35</v>
      </c>
    </row>
    <row r="16" spans="1:19" x14ac:dyDescent="0.25">
      <c r="A16" s="17" t="s">
        <v>22</v>
      </c>
      <c r="B16" s="18" t="s">
        <v>90</v>
      </c>
      <c r="C16" s="6">
        <v>14300</v>
      </c>
      <c r="D16" s="3">
        <v>9000</v>
      </c>
      <c r="E16" s="3">
        <v>800</v>
      </c>
      <c r="F16" s="3">
        <v>4500</v>
      </c>
      <c r="G16" s="17">
        <v>50</v>
      </c>
      <c r="H16" s="6">
        <v>22050</v>
      </c>
      <c r="I16" s="3">
        <v>13950</v>
      </c>
      <c r="J16" s="3">
        <v>5400</v>
      </c>
      <c r="K16" s="3"/>
      <c r="L16" s="3">
        <v>2700</v>
      </c>
      <c r="M16" s="3"/>
      <c r="N16" s="3"/>
      <c r="O16" s="3"/>
      <c r="P16" s="3"/>
      <c r="Q16" s="3"/>
      <c r="R16" s="3">
        <v>36350</v>
      </c>
      <c r="S16" s="41">
        <v>29261.75</v>
      </c>
    </row>
    <row r="17" spans="1:19" x14ac:dyDescent="0.25">
      <c r="A17" s="17" t="s">
        <v>22</v>
      </c>
      <c r="B17" s="18" t="s">
        <v>49</v>
      </c>
      <c r="C17" s="6">
        <v>14200</v>
      </c>
      <c r="D17" s="3">
        <v>9000</v>
      </c>
      <c r="E17" s="3">
        <v>700</v>
      </c>
      <c r="F17" s="3">
        <v>4500</v>
      </c>
      <c r="G17" s="17">
        <v>50</v>
      </c>
      <c r="H17" s="6">
        <v>22050</v>
      </c>
      <c r="I17" s="3">
        <v>13950</v>
      </c>
      <c r="J17" s="3">
        <v>5400</v>
      </c>
      <c r="K17" s="3"/>
      <c r="L17" s="3">
        <v>2700</v>
      </c>
      <c r="M17" s="3"/>
      <c r="N17" s="3"/>
      <c r="O17" s="3"/>
      <c r="P17" s="3"/>
      <c r="Q17" s="3"/>
      <c r="R17" s="3">
        <v>36250</v>
      </c>
      <c r="S17" s="41">
        <v>29181.25</v>
      </c>
    </row>
    <row r="18" spans="1:19" s="22" customFormat="1" x14ac:dyDescent="0.25">
      <c r="A18" s="20" t="s">
        <v>7</v>
      </c>
      <c r="B18" s="20"/>
      <c r="C18" s="6">
        <v>53245</v>
      </c>
      <c r="D18" s="6">
        <v>33750</v>
      </c>
      <c r="E18" s="6">
        <v>2800</v>
      </c>
      <c r="F18" s="6">
        <v>16695</v>
      </c>
      <c r="G18" s="6"/>
      <c r="H18" s="6">
        <v>84487.5</v>
      </c>
      <c r="I18" s="6">
        <v>54112.5</v>
      </c>
      <c r="J18" s="6">
        <v>20250</v>
      </c>
      <c r="K18" s="6">
        <v>0</v>
      </c>
      <c r="L18" s="6">
        <v>10125</v>
      </c>
      <c r="M18" s="6">
        <v>0</v>
      </c>
      <c r="N18" s="6">
        <v>0</v>
      </c>
      <c r="O18" s="6">
        <v>0</v>
      </c>
      <c r="P18" s="6">
        <v>0</v>
      </c>
      <c r="Q18" s="6">
        <v>14298.560000000001</v>
      </c>
      <c r="R18" s="6">
        <v>152031.06</v>
      </c>
      <c r="S18" s="29">
        <v>122385.86</v>
      </c>
    </row>
    <row r="19" spans="1:19" x14ac:dyDescent="0.25">
      <c r="A19" s="17" t="s">
        <v>23</v>
      </c>
      <c r="B19" s="18" t="s">
        <v>50</v>
      </c>
      <c r="C19" s="6">
        <v>13150</v>
      </c>
      <c r="D19" s="3">
        <v>8300</v>
      </c>
      <c r="E19" s="3">
        <v>700</v>
      </c>
      <c r="F19" s="3">
        <v>4150</v>
      </c>
      <c r="G19" s="5">
        <v>50</v>
      </c>
      <c r="H19" s="6">
        <v>18675</v>
      </c>
      <c r="I19" s="3">
        <v>12035</v>
      </c>
      <c r="J19" s="3">
        <v>4150</v>
      </c>
      <c r="K19" s="3"/>
      <c r="L19" s="3">
        <v>2490</v>
      </c>
      <c r="M19" s="3"/>
      <c r="N19" s="3"/>
      <c r="O19" s="3"/>
      <c r="P19" s="3"/>
      <c r="Q19" s="3">
        <v>-830</v>
      </c>
      <c r="R19" s="3">
        <v>30995</v>
      </c>
      <c r="S19" s="41">
        <v>24950.974999999999</v>
      </c>
    </row>
    <row r="20" spans="1:19" x14ac:dyDescent="0.25">
      <c r="A20" s="17" t="s">
        <v>23</v>
      </c>
      <c r="B20" s="18" t="s">
        <v>51</v>
      </c>
      <c r="C20" s="6">
        <v>11390</v>
      </c>
      <c r="D20" s="3">
        <v>8300</v>
      </c>
      <c r="E20" s="3">
        <v>600</v>
      </c>
      <c r="F20" s="3">
        <v>2490</v>
      </c>
      <c r="G20" s="5">
        <v>30</v>
      </c>
      <c r="H20" s="6">
        <v>20335</v>
      </c>
      <c r="I20" s="3">
        <v>13695</v>
      </c>
      <c r="J20" s="3">
        <v>4150</v>
      </c>
      <c r="K20" s="3"/>
      <c r="L20" s="3">
        <v>2490</v>
      </c>
      <c r="M20" s="3"/>
      <c r="N20" s="3"/>
      <c r="O20" s="3"/>
      <c r="P20" s="3"/>
      <c r="Q20" s="3"/>
      <c r="R20" s="3">
        <v>31725</v>
      </c>
      <c r="S20" s="41">
        <v>25538.625</v>
      </c>
    </row>
    <row r="21" spans="1:19" x14ac:dyDescent="0.25">
      <c r="A21" s="17" t="s">
        <v>23</v>
      </c>
      <c r="B21" s="18" t="s">
        <v>91</v>
      </c>
      <c r="C21" s="6">
        <v>10394</v>
      </c>
      <c r="D21" s="3">
        <v>8300</v>
      </c>
      <c r="E21" s="3">
        <v>600</v>
      </c>
      <c r="F21" s="3">
        <v>1494</v>
      </c>
      <c r="G21" s="17">
        <v>18</v>
      </c>
      <c r="H21" s="6">
        <v>18675</v>
      </c>
      <c r="I21" s="3">
        <v>12035</v>
      </c>
      <c r="J21" s="3">
        <v>4150</v>
      </c>
      <c r="K21" s="3"/>
      <c r="L21" s="3">
        <v>2490</v>
      </c>
      <c r="M21" s="3"/>
      <c r="N21" s="3"/>
      <c r="O21" s="3"/>
      <c r="P21" s="3"/>
      <c r="Q21" s="3"/>
      <c r="R21" s="3">
        <v>29069</v>
      </c>
      <c r="S21" s="41">
        <v>23400.544999999998</v>
      </c>
    </row>
    <row r="22" spans="1:19" ht="15" customHeight="1" x14ac:dyDescent="0.25">
      <c r="A22" s="17" t="s">
        <v>23</v>
      </c>
      <c r="B22" s="18" t="s">
        <v>54</v>
      </c>
      <c r="C22" s="6">
        <v>13150</v>
      </c>
      <c r="D22" s="3">
        <v>8300</v>
      </c>
      <c r="E22" s="3">
        <v>700</v>
      </c>
      <c r="F22" s="3">
        <v>4150</v>
      </c>
      <c r="G22" s="17">
        <v>50</v>
      </c>
      <c r="H22" s="6">
        <v>18675</v>
      </c>
      <c r="I22" s="3">
        <v>12035</v>
      </c>
      <c r="J22" s="3">
        <v>4150</v>
      </c>
      <c r="K22" s="3"/>
      <c r="L22" s="3">
        <v>2490</v>
      </c>
      <c r="M22" s="3"/>
      <c r="N22" s="3"/>
      <c r="O22" s="3"/>
      <c r="P22" s="3"/>
      <c r="Q22" s="3"/>
      <c r="R22" s="3">
        <v>31825</v>
      </c>
      <c r="S22" s="41">
        <v>25619.125</v>
      </c>
    </row>
    <row r="23" spans="1:19" x14ac:dyDescent="0.25">
      <c r="A23" s="17" t="s">
        <v>23</v>
      </c>
      <c r="B23" s="17" t="s">
        <v>55</v>
      </c>
      <c r="C23" s="6">
        <v>13250</v>
      </c>
      <c r="D23" s="3">
        <v>8300</v>
      </c>
      <c r="E23" s="3">
        <v>800</v>
      </c>
      <c r="F23" s="3">
        <v>4150</v>
      </c>
      <c r="G23" s="17">
        <v>50</v>
      </c>
      <c r="H23" s="6">
        <v>18675</v>
      </c>
      <c r="I23" s="3">
        <v>12035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31925</v>
      </c>
      <c r="S23" s="41">
        <v>25699.625</v>
      </c>
    </row>
    <row r="24" spans="1:19" x14ac:dyDescent="0.25">
      <c r="A24" s="17" t="s">
        <v>23</v>
      </c>
      <c r="B24" s="18" t="s">
        <v>57</v>
      </c>
      <c r="C24" s="6">
        <v>12884</v>
      </c>
      <c r="D24" s="3">
        <v>8300</v>
      </c>
      <c r="E24" s="3">
        <v>600</v>
      </c>
      <c r="F24" s="3">
        <v>3984</v>
      </c>
      <c r="G24" s="17">
        <v>48</v>
      </c>
      <c r="H24" s="6">
        <v>18675</v>
      </c>
      <c r="I24" s="3">
        <v>12035</v>
      </c>
      <c r="J24" s="3">
        <v>4150</v>
      </c>
      <c r="K24" s="3"/>
      <c r="L24" s="3">
        <v>2490</v>
      </c>
      <c r="M24" s="3"/>
      <c r="N24" s="3"/>
      <c r="O24" s="3"/>
      <c r="P24" s="3"/>
      <c r="Q24" s="3"/>
      <c r="R24" s="3">
        <v>31559</v>
      </c>
      <c r="S24" s="41">
        <v>25404.994999999999</v>
      </c>
    </row>
    <row r="25" spans="1:19" s="22" customFormat="1" x14ac:dyDescent="0.25">
      <c r="A25" s="20" t="s">
        <v>7</v>
      </c>
      <c r="B25" s="20"/>
      <c r="C25" s="6">
        <v>74218</v>
      </c>
      <c r="D25" s="6">
        <v>49800</v>
      </c>
      <c r="E25" s="6">
        <v>4000</v>
      </c>
      <c r="F25" s="6">
        <v>20418</v>
      </c>
      <c r="G25" s="6"/>
      <c r="H25" s="6">
        <v>113710</v>
      </c>
      <c r="I25" s="6">
        <v>73870</v>
      </c>
      <c r="J25" s="6">
        <v>24900</v>
      </c>
      <c r="K25" s="6">
        <v>0</v>
      </c>
      <c r="L25" s="6">
        <v>14940</v>
      </c>
      <c r="M25" s="6">
        <v>0</v>
      </c>
      <c r="N25" s="6">
        <v>0</v>
      </c>
      <c r="O25" s="6">
        <v>0</v>
      </c>
      <c r="P25" s="6">
        <v>0</v>
      </c>
      <c r="Q25" s="6">
        <v>-830</v>
      </c>
      <c r="R25" s="6">
        <v>187098</v>
      </c>
      <c r="S25" s="29">
        <v>150613.89000000001</v>
      </c>
    </row>
    <row r="26" spans="1:19" x14ac:dyDescent="0.25">
      <c r="A26" s="17" t="s">
        <v>24</v>
      </c>
      <c r="B26" s="18" t="s">
        <v>59</v>
      </c>
      <c r="C26" s="6">
        <v>12050</v>
      </c>
      <c r="D26" s="3">
        <v>7500</v>
      </c>
      <c r="E26" s="3">
        <v>800</v>
      </c>
      <c r="F26" s="3">
        <v>3750</v>
      </c>
      <c r="G26" s="5">
        <v>50</v>
      </c>
      <c r="H26" s="6">
        <v>17625</v>
      </c>
      <c r="I26" s="3">
        <v>11625</v>
      </c>
      <c r="J26" s="3">
        <v>3750</v>
      </c>
      <c r="K26" s="3"/>
      <c r="L26" s="3">
        <v>2250</v>
      </c>
      <c r="M26" s="3"/>
      <c r="N26" s="3"/>
      <c r="O26" s="3"/>
      <c r="P26" s="3"/>
      <c r="Q26" s="3"/>
      <c r="R26" s="3">
        <v>29675</v>
      </c>
      <c r="S26" s="41">
        <v>23888.375</v>
      </c>
    </row>
    <row r="27" spans="1:19" x14ac:dyDescent="0.25">
      <c r="A27" s="17" t="s">
        <v>24</v>
      </c>
      <c r="B27" s="18" t="s">
        <v>60</v>
      </c>
      <c r="C27" s="6">
        <v>11850</v>
      </c>
      <c r="D27" s="3">
        <v>7500</v>
      </c>
      <c r="E27" s="3">
        <v>600</v>
      </c>
      <c r="F27" s="3">
        <v>3750</v>
      </c>
      <c r="G27" s="5">
        <v>50</v>
      </c>
      <c r="H27" s="6">
        <v>16125</v>
      </c>
      <c r="I27" s="3">
        <v>10125</v>
      </c>
      <c r="J27" s="3">
        <v>3750</v>
      </c>
      <c r="K27" s="3"/>
      <c r="L27" s="3">
        <v>2250</v>
      </c>
      <c r="M27" s="3"/>
      <c r="N27" s="3"/>
      <c r="O27" s="3"/>
      <c r="P27" s="3"/>
      <c r="Q27" s="3"/>
      <c r="R27" s="3">
        <v>27975</v>
      </c>
      <c r="S27" s="41">
        <v>22519.875</v>
      </c>
    </row>
    <row r="28" spans="1:19" x14ac:dyDescent="0.25">
      <c r="A28" s="17" t="s">
        <v>24</v>
      </c>
      <c r="B28" s="18" t="s">
        <v>61</v>
      </c>
      <c r="C28" s="6">
        <v>11950</v>
      </c>
      <c r="D28" s="3">
        <v>7500</v>
      </c>
      <c r="E28" s="3">
        <v>700</v>
      </c>
      <c r="F28" s="3">
        <v>3750</v>
      </c>
      <c r="G28" s="5">
        <v>50</v>
      </c>
      <c r="H28" s="6">
        <v>16125</v>
      </c>
      <c r="I28" s="3">
        <v>10125</v>
      </c>
      <c r="J28" s="3">
        <v>3750</v>
      </c>
      <c r="K28" s="3"/>
      <c r="L28" s="3">
        <v>2250</v>
      </c>
      <c r="M28" s="3"/>
      <c r="N28" s="3"/>
      <c r="O28" s="3"/>
      <c r="P28" s="3"/>
      <c r="Q28" s="3"/>
      <c r="R28" s="3">
        <v>28075</v>
      </c>
      <c r="S28" s="41">
        <v>22600.375</v>
      </c>
    </row>
    <row r="29" spans="1:19" x14ac:dyDescent="0.25">
      <c r="A29" s="17" t="s">
        <v>24</v>
      </c>
      <c r="B29" s="18" t="s">
        <v>48</v>
      </c>
      <c r="C29" s="6">
        <v>10157.5</v>
      </c>
      <c r="D29" s="3">
        <v>6375</v>
      </c>
      <c r="E29" s="3">
        <v>595</v>
      </c>
      <c r="F29" s="3">
        <v>3187.5</v>
      </c>
      <c r="G29" s="5">
        <v>50</v>
      </c>
      <c r="H29" s="6">
        <v>13706.25</v>
      </c>
      <c r="I29" s="3">
        <v>8606.25</v>
      </c>
      <c r="J29" s="3">
        <v>3187.5</v>
      </c>
      <c r="K29" s="3"/>
      <c r="L29" s="3">
        <v>1912.5</v>
      </c>
      <c r="M29" s="3"/>
      <c r="N29" s="3"/>
      <c r="O29" s="3">
        <v>3636.09</v>
      </c>
      <c r="P29" s="3"/>
      <c r="Q29" s="3"/>
      <c r="R29" s="3">
        <v>27499.84</v>
      </c>
      <c r="S29" s="41">
        <v>22137.371200000001</v>
      </c>
    </row>
    <row r="30" spans="1:19" x14ac:dyDescent="0.25">
      <c r="A30" s="17" t="s">
        <v>24</v>
      </c>
      <c r="B30" s="18" t="s">
        <v>62</v>
      </c>
      <c r="C30" s="6">
        <v>9838.75</v>
      </c>
      <c r="D30" s="3">
        <v>6375</v>
      </c>
      <c r="E30" s="3">
        <v>595</v>
      </c>
      <c r="F30" s="3">
        <v>2868.75</v>
      </c>
      <c r="G30" s="5">
        <v>45</v>
      </c>
      <c r="H30" s="6">
        <v>14981.25</v>
      </c>
      <c r="I30" s="3">
        <v>9881.25</v>
      </c>
      <c r="J30" s="3">
        <v>3187.5</v>
      </c>
      <c r="K30" s="3"/>
      <c r="L30" s="3">
        <v>1912.5</v>
      </c>
      <c r="M30" s="3"/>
      <c r="N30" s="3"/>
      <c r="O30" s="3"/>
      <c r="P30" s="3"/>
      <c r="Q30" s="3"/>
      <c r="R30" s="3">
        <v>24820</v>
      </c>
      <c r="S30" s="41">
        <v>19980.099999999999</v>
      </c>
    </row>
    <row r="31" spans="1:19" x14ac:dyDescent="0.25">
      <c r="A31" s="17" t="s">
        <v>24</v>
      </c>
      <c r="B31" s="18" t="s">
        <v>92</v>
      </c>
      <c r="C31" s="6">
        <v>12050</v>
      </c>
      <c r="D31" s="3">
        <v>7500</v>
      </c>
      <c r="E31" s="3">
        <v>800</v>
      </c>
      <c r="F31" s="3">
        <v>3750</v>
      </c>
      <c r="G31" s="5">
        <v>50</v>
      </c>
      <c r="H31" s="6">
        <v>16125</v>
      </c>
      <c r="I31" s="3">
        <v>10125</v>
      </c>
      <c r="J31" s="3">
        <v>3750</v>
      </c>
      <c r="K31" s="3"/>
      <c r="L31" s="3">
        <v>2250</v>
      </c>
      <c r="M31" s="3"/>
      <c r="N31" s="3"/>
      <c r="O31" s="3"/>
      <c r="P31" s="3"/>
      <c r="Q31" s="3"/>
      <c r="R31" s="3">
        <v>28175</v>
      </c>
      <c r="S31" s="41">
        <v>22680.875</v>
      </c>
    </row>
    <row r="32" spans="1:19" x14ac:dyDescent="0.25">
      <c r="A32" s="17" t="s">
        <v>24</v>
      </c>
      <c r="B32" s="18" t="s">
        <v>64</v>
      </c>
      <c r="C32" s="6">
        <v>9575</v>
      </c>
      <c r="D32" s="3">
        <v>7500</v>
      </c>
      <c r="E32" s="3">
        <v>500</v>
      </c>
      <c r="F32" s="3">
        <v>1575</v>
      </c>
      <c r="G32" s="5">
        <v>21</v>
      </c>
      <c r="H32" s="6">
        <v>16125</v>
      </c>
      <c r="I32" s="3">
        <v>10125</v>
      </c>
      <c r="J32" s="3">
        <v>3750</v>
      </c>
      <c r="K32" s="3"/>
      <c r="L32" s="3">
        <v>2250</v>
      </c>
      <c r="M32" s="3"/>
      <c r="N32" s="3"/>
      <c r="O32" s="3"/>
      <c r="P32" s="3"/>
      <c r="Q32" s="3"/>
      <c r="R32" s="3">
        <v>25700</v>
      </c>
      <c r="S32" s="41">
        <v>20688.5</v>
      </c>
    </row>
    <row r="33" spans="1:19" ht="16.5" customHeight="1" x14ac:dyDescent="0.25">
      <c r="A33" s="17" t="s">
        <v>25</v>
      </c>
      <c r="B33" s="18" t="s">
        <v>65</v>
      </c>
      <c r="C33" s="6">
        <v>12050</v>
      </c>
      <c r="D33" s="3">
        <v>7500</v>
      </c>
      <c r="E33" s="3">
        <v>800</v>
      </c>
      <c r="F33" s="3">
        <v>3750</v>
      </c>
      <c r="G33" s="5">
        <v>50</v>
      </c>
      <c r="H33" s="6">
        <v>16875</v>
      </c>
      <c r="I33" s="3">
        <v>10875</v>
      </c>
      <c r="J33" s="3">
        <v>3750</v>
      </c>
      <c r="K33" s="3"/>
      <c r="L33" s="3">
        <v>2250</v>
      </c>
      <c r="M33" s="3"/>
      <c r="N33" s="3"/>
      <c r="O33" s="3"/>
      <c r="P33" s="3"/>
      <c r="Q33" s="3"/>
      <c r="R33" s="3">
        <v>28925</v>
      </c>
      <c r="S33" s="41">
        <v>23284.625</v>
      </c>
    </row>
    <row r="34" spans="1:19" x14ac:dyDescent="0.25">
      <c r="A34" s="17" t="s">
        <v>24</v>
      </c>
      <c r="B34" s="18" t="s">
        <v>66</v>
      </c>
      <c r="C34" s="6">
        <v>9575</v>
      </c>
      <c r="D34" s="3">
        <v>7500</v>
      </c>
      <c r="E34" s="3">
        <v>500</v>
      </c>
      <c r="F34" s="3">
        <v>1575</v>
      </c>
      <c r="G34" s="5">
        <v>21</v>
      </c>
      <c r="H34" s="6">
        <v>17625</v>
      </c>
      <c r="I34" s="3">
        <v>11625</v>
      </c>
      <c r="J34" s="3">
        <v>3750</v>
      </c>
      <c r="K34" s="3"/>
      <c r="L34" s="3">
        <v>2250</v>
      </c>
      <c r="M34" s="3"/>
      <c r="N34" s="3"/>
      <c r="O34" s="3"/>
      <c r="P34" s="3"/>
      <c r="Q34" s="3"/>
      <c r="R34" s="3">
        <v>27200</v>
      </c>
      <c r="S34" s="41">
        <v>21896</v>
      </c>
    </row>
    <row r="35" spans="1:19" x14ac:dyDescent="0.25">
      <c r="A35" s="17" t="s">
        <v>24</v>
      </c>
      <c r="B35" s="18" t="s">
        <v>56</v>
      </c>
      <c r="C35" s="6">
        <v>10800</v>
      </c>
      <c r="D35" s="3">
        <v>7500</v>
      </c>
      <c r="E35" s="3">
        <v>600</v>
      </c>
      <c r="F35" s="3">
        <v>2700</v>
      </c>
      <c r="G35" s="5">
        <v>36</v>
      </c>
      <c r="H35" s="6">
        <v>16500</v>
      </c>
      <c r="I35" s="3">
        <v>10500</v>
      </c>
      <c r="J35" s="3">
        <v>3750</v>
      </c>
      <c r="K35" s="3"/>
      <c r="L35" s="3">
        <v>2250</v>
      </c>
      <c r="M35" s="3"/>
      <c r="N35" s="3"/>
      <c r="O35" s="3"/>
      <c r="P35" s="3"/>
      <c r="Q35" s="3"/>
      <c r="R35" s="3">
        <v>27300</v>
      </c>
      <c r="S35" s="41">
        <v>21976.5</v>
      </c>
    </row>
    <row r="36" spans="1:19" x14ac:dyDescent="0.25">
      <c r="A36" s="17" t="s">
        <v>25</v>
      </c>
      <c r="B36" s="18" t="s">
        <v>67</v>
      </c>
      <c r="C36" s="6">
        <v>8900</v>
      </c>
      <c r="D36" s="3">
        <v>7500</v>
      </c>
      <c r="E36" s="11">
        <v>500</v>
      </c>
      <c r="F36" s="3">
        <v>900</v>
      </c>
      <c r="G36" s="10">
        <v>12</v>
      </c>
      <c r="H36" s="6">
        <v>17625</v>
      </c>
      <c r="I36" s="3">
        <v>11625</v>
      </c>
      <c r="J36" s="3">
        <v>3750</v>
      </c>
      <c r="K36" s="11"/>
      <c r="L36" s="3">
        <v>2250</v>
      </c>
      <c r="M36" s="11"/>
      <c r="N36" s="11"/>
      <c r="O36" s="11"/>
      <c r="P36" s="11"/>
      <c r="Q36" s="11"/>
      <c r="R36" s="3">
        <v>26525</v>
      </c>
      <c r="S36" s="41">
        <v>21352.625</v>
      </c>
    </row>
    <row r="37" spans="1:19" s="23" customFormat="1" x14ac:dyDescent="0.25">
      <c r="A37" s="17" t="s">
        <v>24</v>
      </c>
      <c r="B37" s="17" t="s">
        <v>68</v>
      </c>
      <c r="C37" s="6">
        <v>11750</v>
      </c>
      <c r="D37" s="3">
        <v>7500</v>
      </c>
      <c r="E37" s="3">
        <v>500</v>
      </c>
      <c r="F37" s="3">
        <v>3750</v>
      </c>
      <c r="G37" s="5">
        <v>50</v>
      </c>
      <c r="H37" s="6">
        <v>16125</v>
      </c>
      <c r="I37" s="3">
        <v>10125</v>
      </c>
      <c r="J37" s="3">
        <v>3750</v>
      </c>
      <c r="K37" s="3"/>
      <c r="L37" s="3">
        <v>2250</v>
      </c>
      <c r="M37" s="3"/>
      <c r="N37" s="3"/>
      <c r="O37" s="3"/>
      <c r="P37" s="3"/>
      <c r="Q37" s="3"/>
      <c r="R37" s="3">
        <v>27875</v>
      </c>
      <c r="S37" s="41">
        <v>22439.375</v>
      </c>
    </row>
    <row r="38" spans="1:19" s="22" customFormat="1" x14ac:dyDescent="0.25">
      <c r="A38" s="20" t="s">
        <v>7</v>
      </c>
      <c r="B38" s="20"/>
      <c r="C38" s="6">
        <v>130546.25</v>
      </c>
      <c r="D38" s="6">
        <v>87750</v>
      </c>
      <c r="E38" s="6">
        <v>7490</v>
      </c>
      <c r="F38" s="6">
        <v>35306.25</v>
      </c>
      <c r="G38" s="6"/>
      <c r="H38" s="6">
        <v>195562.5</v>
      </c>
      <c r="I38" s="6">
        <v>125362.5</v>
      </c>
      <c r="J38" s="6">
        <v>43875</v>
      </c>
      <c r="K38" s="6">
        <v>0</v>
      </c>
      <c r="L38" s="6">
        <v>26325</v>
      </c>
      <c r="M38" s="6">
        <v>0</v>
      </c>
      <c r="N38" s="6">
        <v>0</v>
      </c>
      <c r="O38" s="6">
        <v>3636.09</v>
      </c>
      <c r="P38" s="6">
        <v>0</v>
      </c>
      <c r="Q38" s="6">
        <v>0</v>
      </c>
      <c r="R38" s="6">
        <v>329744.83999999997</v>
      </c>
      <c r="S38" s="29">
        <v>265444.59999999998</v>
      </c>
    </row>
    <row r="39" spans="1:19" x14ac:dyDescent="0.25">
      <c r="A39" s="17" t="s">
        <v>26</v>
      </c>
      <c r="B39" s="18" t="s">
        <v>70</v>
      </c>
      <c r="C39" s="6">
        <v>9356.7999999999993</v>
      </c>
      <c r="D39" s="3">
        <v>6035</v>
      </c>
      <c r="E39" s="3">
        <v>425</v>
      </c>
      <c r="F39" s="3">
        <v>2896.8</v>
      </c>
      <c r="G39" s="5">
        <v>48</v>
      </c>
      <c r="H39" s="6">
        <v>12070</v>
      </c>
      <c r="I39" s="3">
        <v>7543.75</v>
      </c>
      <c r="J39" s="3">
        <v>2715.75</v>
      </c>
      <c r="K39" s="3"/>
      <c r="L39" s="3">
        <v>1810.5</v>
      </c>
      <c r="M39" s="3"/>
      <c r="N39" s="3"/>
      <c r="O39" s="3"/>
      <c r="P39" s="3"/>
      <c r="Q39" s="3"/>
      <c r="R39" s="3">
        <v>21426.799999999999</v>
      </c>
      <c r="S39" s="41">
        <v>17248.574000000001</v>
      </c>
    </row>
    <row r="40" spans="1:19" x14ac:dyDescent="0.25">
      <c r="A40" s="17" t="s">
        <v>26</v>
      </c>
      <c r="B40" s="18" t="s">
        <v>71</v>
      </c>
      <c r="C40" s="6">
        <v>8339</v>
      </c>
      <c r="D40" s="3">
        <v>7100</v>
      </c>
      <c r="E40" s="3">
        <v>600</v>
      </c>
      <c r="F40" s="3">
        <v>639</v>
      </c>
      <c r="G40" s="5">
        <v>9</v>
      </c>
      <c r="H40" s="6">
        <v>14200</v>
      </c>
      <c r="I40" s="3">
        <v>8875</v>
      </c>
      <c r="J40" s="3">
        <v>3195</v>
      </c>
      <c r="K40" s="3"/>
      <c r="L40" s="3">
        <v>2130</v>
      </c>
      <c r="M40" s="3"/>
      <c r="N40" s="3"/>
      <c r="O40" s="3"/>
      <c r="P40" s="3"/>
      <c r="Q40" s="3"/>
      <c r="R40" s="3">
        <v>22539</v>
      </c>
      <c r="S40" s="41">
        <v>18143.895</v>
      </c>
    </row>
    <row r="41" spans="1:19" x14ac:dyDescent="0.25">
      <c r="A41" s="17" t="s">
        <v>26</v>
      </c>
      <c r="B41" s="18" t="s">
        <v>72</v>
      </c>
      <c r="C41" s="6">
        <v>9091</v>
      </c>
      <c r="D41" s="3">
        <v>7100</v>
      </c>
      <c r="E41" s="3">
        <v>500</v>
      </c>
      <c r="F41" s="3">
        <v>1491</v>
      </c>
      <c r="G41" s="5">
        <v>21</v>
      </c>
      <c r="H41" s="6">
        <v>14200</v>
      </c>
      <c r="I41" s="3">
        <v>8875</v>
      </c>
      <c r="J41" s="3">
        <v>3195</v>
      </c>
      <c r="K41" s="3"/>
      <c r="L41" s="3">
        <v>2130</v>
      </c>
      <c r="M41" s="3"/>
      <c r="N41" s="3"/>
      <c r="O41" s="3"/>
      <c r="P41" s="3"/>
      <c r="Q41" s="3"/>
      <c r="R41" s="3">
        <v>23291</v>
      </c>
      <c r="S41" s="41">
        <v>18749.255000000001</v>
      </c>
    </row>
    <row r="42" spans="1:19" x14ac:dyDescent="0.25">
      <c r="A42" s="17" t="s">
        <v>26</v>
      </c>
      <c r="B42" s="18" t="s">
        <v>73</v>
      </c>
      <c r="C42" s="6">
        <v>9517</v>
      </c>
      <c r="D42" s="3">
        <v>7100</v>
      </c>
      <c r="E42" s="11">
        <v>500</v>
      </c>
      <c r="F42" s="3">
        <v>1917</v>
      </c>
      <c r="G42" s="10">
        <v>27</v>
      </c>
      <c r="H42" s="6">
        <v>14200</v>
      </c>
      <c r="I42" s="3">
        <v>8875</v>
      </c>
      <c r="J42" s="3">
        <v>3195</v>
      </c>
      <c r="K42" s="11"/>
      <c r="L42" s="3">
        <v>2130</v>
      </c>
      <c r="M42" s="11"/>
      <c r="N42" s="11"/>
      <c r="O42" s="11"/>
      <c r="P42" s="11"/>
      <c r="Q42" s="11"/>
      <c r="R42" s="3">
        <v>23717</v>
      </c>
      <c r="S42" s="41">
        <v>19092.184999999998</v>
      </c>
    </row>
    <row r="43" spans="1:19" x14ac:dyDescent="0.25">
      <c r="A43" s="17" t="s">
        <v>26</v>
      </c>
      <c r="B43" s="18" t="s">
        <v>74</v>
      </c>
      <c r="C43" s="6">
        <v>11250</v>
      </c>
      <c r="D43" s="3">
        <v>7100</v>
      </c>
      <c r="E43" s="3">
        <v>600</v>
      </c>
      <c r="F43" s="3">
        <v>3550</v>
      </c>
      <c r="G43" s="5">
        <v>50</v>
      </c>
      <c r="H43" s="6">
        <v>15620</v>
      </c>
      <c r="I43" s="3">
        <v>10295</v>
      </c>
      <c r="J43" s="3">
        <v>3195</v>
      </c>
      <c r="K43" s="3"/>
      <c r="L43" s="3">
        <v>2130</v>
      </c>
      <c r="M43" s="3"/>
      <c r="N43" s="3"/>
      <c r="O43" s="3"/>
      <c r="P43" s="3"/>
      <c r="Q43" s="3"/>
      <c r="R43" s="3">
        <v>26870</v>
      </c>
      <c r="S43" s="41">
        <v>21630.35</v>
      </c>
    </row>
    <row r="44" spans="1:19" ht="16.5" customHeight="1" x14ac:dyDescent="0.25">
      <c r="A44" s="17" t="s">
        <v>26</v>
      </c>
      <c r="B44" s="18" t="s">
        <v>75</v>
      </c>
      <c r="C44" s="6">
        <v>11150</v>
      </c>
      <c r="D44" s="3">
        <v>7100</v>
      </c>
      <c r="E44" s="3">
        <v>500</v>
      </c>
      <c r="F44" s="3">
        <v>3550</v>
      </c>
      <c r="G44" s="5">
        <v>50</v>
      </c>
      <c r="H44" s="6">
        <v>14200</v>
      </c>
      <c r="I44" s="3">
        <v>8875</v>
      </c>
      <c r="J44" s="3">
        <v>3195</v>
      </c>
      <c r="K44" s="3"/>
      <c r="L44" s="3">
        <v>2130</v>
      </c>
      <c r="M44" s="3"/>
      <c r="N44" s="3"/>
      <c r="O44" s="3"/>
      <c r="P44" s="3"/>
      <c r="Q44" s="3"/>
      <c r="R44" s="3">
        <v>25350</v>
      </c>
      <c r="S44" s="41">
        <v>20406.75</v>
      </c>
    </row>
    <row r="45" spans="1:19" x14ac:dyDescent="0.25">
      <c r="A45" s="17" t="s">
        <v>26</v>
      </c>
      <c r="B45" s="18" t="s">
        <v>76</v>
      </c>
      <c r="C45" s="6">
        <v>9943</v>
      </c>
      <c r="D45" s="3">
        <v>7100</v>
      </c>
      <c r="E45" s="3">
        <v>500</v>
      </c>
      <c r="F45" s="3">
        <v>2343</v>
      </c>
      <c r="G45" s="5">
        <v>33</v>
      </c>
      <c r="H45" s="6">
        <v>14910</v>
      </c>
      <c r="I45" s="3">
        <v>9585</v>
      </c>
      <c r="J45" s="3">
        <v>3195</v>
      </c>
      <c r="K45" s="3"/>
      <c r="L45" s="3">
        <v>2130</v>
      </c>
      <c r="M45" s="3"/>
      <c r="N45" s="3"/>
      <c r="O45" s="3"/>
      <c r="P45" s="3"/>
      <c r="Q45" s="3"/>
      <c r="R45" s="3">
        <v>24853</v>
      </c>
      <c r="S45" s="41">
        <v>20006.665000000001</v>
      </c>
    </row>
    <row r="46" spans="1:19" x14ac:dyDescent="0.25">
      <c r="A46" s="17" t="s">
        <v>26</v>
      </c>
      <c r="B46" s="60" t="s">
        <v>77</v>
      </c>
      <c r="C46" s="6">
        <v>8452</v>
      </c>
      <c r="D46" s="3">
        <v>7100</v>
      </c>
      <c r="E46" s="11">
        <v>500</v>
      </c>
      <c r="F46" s="3">
        <v>852</v>
      </c>
      <c r="G46" s="24">
        <v>12</v>
      </c>
      <c r="H46" s="6">
        <v>14200</v>
      </c>
      <c r="I46" s="3">
        <v>8875</v>
      </c>
      <c r="J46" s="3">
        <v>3195</v>
      </c>
      <c r="K46" s="14"/>
      <c r="L46" s="3">
        <v>2130</v>
      </c>
      <c r="M46" s="11"/>
      <c r="N46" s="11"/>
      <c r="O46" s="11"/>
      <c r="P46" s="11"/>
      <c r="Q46" s="11"/>
      <c r="R46" s="3">
        <v>22652</v>
      </c>
      <c r="S46" s="41">
        <v>18234.86</v>
      </c>
    </row>
    <row r="47" spans="1:19" s="22" customFormat="1" x14ac:dyDescent="0.25">
      <c r="A47" s="20" t="s">
        <v>7</v>
      </c>
      <c r="B47" s="20"/>
      <c r="C47" s="6">
        <v>77098.8</v>
      </c>
      <c r="D47" s="6">
        <v>55735</v>
      </c>
      <c r="E47" s="6">
        <v>4125</v>
      </c>
      <c r="F47" s="6">
        <v>17238.8</v>
      </c>
      <c r="G47" s="6"/>
      <c r="H47" s="6">
        <v>113600</v>
      </c>
      <c r="I47" s="6">
        <v>71798.75</v>
      </c>
      <c r="J47" s="6">
        <v>25080.75</v>
      </c>
      <c r="K47" s="6">
        <v>0</v>
      </c>
      <c r="L47" s="6">
        <v>16720.5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190698.8</v>
      </c>
      <c r="S47" s="29">
        <v>153512.53</v>
      </c>
    </row>
    <row r="48" spans="1:19" x14ac:dyDescent="0.25">
      <c r="A48" s="17"/>
      <c r="B48" s="17"/>
      <c r="C48" s="6"/>
      <c r="D48" s="11"/>
      <c r="E48" s="3"/>
      <c r="F48" s="3"/>
      <c r="G48" s="3"/>
      <c r="H48" s="6"/>
      <c r="I48" s="3"/>
      <c r="J48" s="3"/>
      <c r="K48" s="3"/>
      <c r="L48" s="3"/>
      <c r="M48" s="3"/>
      <c r="N48" s="3"/>
      <c r="O48" s="3"/>
      <c r="P48" s="3"/>
      <c r="Q48" s="3"/>
      <c r="R48" s="3"/>
      <c r="S48" s="42"/>
    </row>
    <row r="49" spans="1:19" ht="1.5" customHeight="1" x14ac:dyDescent="0.25">
      <c r="A49" s="17" t="s">
        <v>27</v>
      </c>
      <c r="B49" s="17"/>
      <c r="C49" s="6"/>
      <c r="D49" s="3"/>
      <c r="E49" s="3"/>
      <c r="F49" s="3"/>
      <c r="G49" s="5"/>
      <c r="H49" s="6"/>
      <c r="I49" s="3"/>
      <c r="J49" s="3"/>
      <c r="K49" s="3"/>
      <c r="L49" s="3"/>
      <c r="M49" s="3"/>
      <c r="N49" s="3"/>
      <c r="O49" s="3"/>
      <c r="P49" s="3"/>
      <c r="Q49" s="3"/>
      <c r="R49" s="3"/>
      <c r="S49" s="42"/>
    </row>
    <row r="50" spans="1:19" hidden="1" x14ac:dyDescent="0.25">
      <c r="A50" s="17" t="s">
        <v>27</v>
      </c>
      <c r="B50" s="17"/>
      <c r="C50" s="6"/>
      <c r="D50" s="3"/>
      <c r="E50" s="3"/>
      <c r="F50" s="3"/>
      <c r="G50" s="5"/>
      <c r="H50" s="6"/>
      <c r="I50" s="3"/>
      <c r="J50" s="3"/>
      <c r="K50" s="3"/>
      <c r="L50" s="3"/>
      <c r="M50" s="3"/>
      <c r="N50" s="3"/>
      <c r="O50" s="3"/>
      <c r="P50" s="3"/>
      <c r="Q50" s="3"/>
      <c r="R50" s="3"/>
      <c r="S50" s="42"/>
    </row>
    <row r="51" spans="1:19" x14ac:dyDescent="0.25">
      <c r="A51" s="21" t="s">
        <v>28</v>
      </c>
      <c r="B51" s="21"/>
      <c r="C51" s="6">
        <f>C13+C18+C25+C38+C47</f>
        <v>409862.8</v>
      </c>
      <c r="D51" s="6">
        <f>D13+D18+D25+D38+D47</f>
        <v>282210</v>
      </c>
      <c r="E51" s="6">
        <f>E13+E18+E25+E38+E47</f>
        <v>21390</v>
      </c>
      <c r="F51" s="6">
        <f>F13+F18+F25+F38+F47</f>
        <v>106262.8</v>
      </c>
      <c r="G51" s="6"/>
      <c r="H51" s="6">
        <f>H13+H18+H25+H38+H47</f>
        <v>662291.25</v>
      </c>
      <c r="I51" s="6">
        <f>I13+I18+I25+I38+I47</f>
        <v>424900</v>
      </c>
      <c r="J51" s="6">
        <f>J13+J18+J25+J38+J47</f>
        <v>156568.25</v>
      </c>
      <c r="K51" s="6">
        <v>0</v>
      </c>
      <c r="L51" s="6">
        <f>L13+L18+L25+L38+L47</f>
        <v>80823</v>
      </c>
      <c r="M51" s="6">
        <v>0</v>
      </c>
      <c r="N51" s="6">
        <v>0</v>
      </c>
      <c r="O51" s="6">
        <f>O38</f>
        <v>3636.09</v>
      </c>
      <c r="P51" s="6">
        <v>0</v>
      </c>
      <c r="Q51" s="6">
        <f>Q13+Q18+Q25+Q38+Q47</f>
        <v>31496</v>
      </c>
      <c r="R51" s="6">
        <f>R13+R18+R25+R38+R47</f>
        <v>1107286.1399999999</v>
      </c>
      <c r="S51" s="6">
        <f>S13+S18+S25+S38+S47</f>
        <v>890827.54719999991</v>
      </c>
    </row>
    <row r="52" spans="1:19" x14ac:dyDescent="0.25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13"/>
      <c r="Q52" s="23"/>
      <c r="R52" s="13"/>
      <c r="S52" s="43"/>
    </row>
    <row r="54" spans="1:19" s="54" customFormat="1" ht="21" x14ac:dyDescent="0.35">
      <c r="A54" s="52"/>
      <c r="B54" s="52"/>
      <c r="C54" s="52"/>
      <c r="D54" s="53"/>
      <c r="E54" s="53"/>
      <c r="F54" s="53"/>
      <c r="H54" s="53"/>
      <c r="I54" s="68"/>
      <c r="J54" s="68"/>
      <c r="K54" s="68"/>
      <c r="P54" s="68"/>
      <c r="Q54" s="68"/>
      <c r="R54" s="68"/>
      <c r="S54" s="37"/>
    </row>
    <row r="55" spans="1:19" s="54" customFormat="1" ht="21" x14ac:dyDescent="0.35">
      <c r="A55" s="34"/>
      <c r="B55" s="34"/>
      <c r="C55" s="34"/>
      <c r="D55" s="53"/>
      <c r="E55" s="53"/>
      <c r="F55" s="53"/>
      <c r="H55" s="53"/>
      <c r="I55" s="68"/>
      <c r="J55" s="68"/>
      <c r="K55" s="68"/>
      <c r="P55" s="68"/>
      <c r="Q55" s="68"/>
      <c r="R55" s="68"/>
      <c r="S55" s="37"/>
    </row>
    <row r="56" spans="1:19" s="54" customFormat="1" ht="21" x14ac:dyDescent="0.35">
      <c r="A56" s="34"/>
      <c r="B56" s="34"/>
      <c r="C56" s="34"/>
      <c r="D56" s="37"/>
      <c r="E56" s="37"/>
      <c r="F56" s="37"/>
      <c r="H56" s="37"/>
      <c r="I56" s="37"/>
      <c r="J56" s="37"/>
      <c r="K56" s="37"/>
      <c r="P56" s="34"/>
      <c r="Q56" s="34"/>
      <c r="R56" s="34"/>
      <c r="S56" s="34"/>
    </row>
    <row r="57" spans="1:19" s="54" customFormat="1" ht="21" x14ac:dyDescent="0.35">
      <c r="A57" s="52"/>
      <c r="B57" s="52"/>
      <c r="C57" s="52"/>
      <c r="D57" s="53"/>
      <c r="E57" s="53"/>
      <c r="F57" s="53"/>
      <c r="H57" s="53"/>
      <c r="I57" s="68"/>
      <c r="J57" s="68"/>
      <c r="K57" s="68"/>
      <c r="P57" s="68"/>
      <c r="Q57" s="68"/>
      <c r="R57" s="68"/>
      <c r="S57" s="37"/>
    </row>
    <row r="58" spans="1:19" s="54" customFormat="1" ht="21" x14ac:dyDescent="0.35">
      <c r="D58" s="68"/>
      <c r="E58" s="68"/>
      <c r="F58" s="68"/>
      <c r="H58" s="53"/>
      <c r="I58" s="68"/>
      <c r="J58" s="68"/>
      <c r="K58" s="68"/>
      <c r="P58" s="68"/>
      <c r="Q58" s="68"/>
      <c r="R58" s="68"/>
      <c r="S58" s="37"/>
    </row>
    <row r="59" spans="1:19" s="1" customFormat="1" x14ac:dyDescent="0.25">
      <c r="S59" s="31"/>
    </row>
  </sheetData>
  <mergeCells count="26">
    <mergeCell ref="A5:A7"/>
    <mergeCell ref="O5:O7"/>
    <mergeCell ref="P5:P7"/>
    <mergeCell ref="M6:M7"/>
    <mergeCell ref="N6:N7"/>
    <mergeCell ref="C6:C7"/>
    <mergeCell ref="D6:D7"/>
    <mergeCell ref="E6:E7"/>
    <mergeCell ref="H6:H7"/>
    <mergeCell ref="I6:I7"/>
    <mergeCell ref="J6:J7"/>
    <mergeCell ref="K6:K7"/>
    <mergeCell ref="L6:L7"/>
    <mergeCell ref="D58:F58"/>
    <mergeCell ref="I58:K58"/>
    <mergeCell ref="P58:R58"/>
    <mergeCell ref="S5:S7"/>
    <mergeCell ref="D2:P3"/>
    <mergeCell ref="I54:K54"/>
    <mergeCell ref="P54:R54"/>
    <mergeCell ref="I55:K55"/>
    <mergeCell ref="P55:R55"/>
    <mergeCell ref="I57:K57"/>
    <mergeCell ref="P57:R57"/>
    <mergeCell ref="Q5:Q7"/>
    <mergeCell ref="R5:R7"/>
  </mergeCells>
  <pageMargins left="0.70866141732283472" right="0.70866141732283472" top="0.74803149606299213" bottom="0.74803149606299213" header="0.31496062992125984" footer="0.31496062992125984"/>
  <pageSetup paperSize="9" scale="44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view="pageBreakPreview" zoomScale="60" zoomScaleNormal="70" workbookViewId="0">
      <selection activeCell="J31" sqref="J31"/>
    </sheetView>
  </sheetViews>
  <sheetFormatPr defaultRowHeight="15.75" x14ac:dyDescent="0.25"/>
  <cols>
    <col min="1" max="1" width="36.28515625" style="15" customWidth="1"/>
    <col min="2" max="2" width="21.85546875" style="15" customWidth="1"/>
    <col min="3" max="3" width="14.42578125" style="1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1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8" width="17.28515625" style="15" customWidth="1"/>
    <col min="19" max="19" width="17.28515625" style="40" customWidth="1"/>
    <col min="20" max="16384" width="9.140625" style="15"/>
  </cols>
  <sheetData>
    <row r="1" spans="1:19" ht="10.5" customHeight="1" x14ac:dyDescent="0.25"/>
    <row r="2" spans="1:19" ht="17.25" customHeight="1" x14ac:dyDescent="0.25">
      <c r="D2" s="67" t="s">
        <v>33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9" ht="27" customHeight="1" x14ac:dyDescent="0.25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x14ac:dyDescent="0.25">
      <c r="S4" s="57" t="s">
        <v>37</v>
      </c>
    </row>
    <row r="5" spans="1:19" ht="15.7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3" t="s">
        <v>29</v>
      </c>
      <c r="S5" s="73" t="s">
        <v>30</v>
      </c>
    </row>
    <row r="6" spans="1:19" ht="15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3"/>
      <c r="S6" s="73"/>
    </row>
    <row r="7" spans="1:19" ht="47.25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3"/>
      <c r="S7" s="73"/>
    </row>
    <row r="8" spans="1:19" x14ac:dyDescent="0.25">
      <c r="A8" s="17" t="s">
        <v>20</v>
      </c>
      <c r="B8" s="18" t="s">
        <v>41</v>
      </c>
      <c r="C8" s="6">
        <v>9490.4299999999985</v>
      </c>
      <c r="D8" s="3">
        <v>8347.83</v>
      </c>
      <c r="E8" s="3">
        <v>391.3</v>
      </c>
      <c r="F8" s="3">
        <v>751.3</v>
      </c>
      <c r="G8" s="17">
        <v>9</v>
      </c>
      <c r="H8" s="6">
        <v>25043.480000000003</v>
      </c>
      <c r="I8" s="3">
        <v>16695.650000000001</v>
      </c>
      <c r="J8" s="3">
        <v>8347.83</v>
      </c>
      <c r="K8" s="3"/>
      <c r="L8" s="3"/>
      <c r="M8" s="3"/>
      <c r="N8" s="3"/>
      <c r="O8" s="3">
        <v>10353.299999999999</v>
      </c>
      <c r="P8" s="3"/>
      <c r="Q8" s="3"/>
      <c r="R8" s="3">
        <v>44887.210000000006</v>
      </c>
      <c r="S8" s="41">
        <v>35685.331950000007</v>
      </c>
    </row>
    <row r="9" spans="1:19" x14ac:dyDescent="0.25">
      <c r="A9" s="17" t="s">
        <v>21</v>
      </c>
      <c r="B9" s="18" t="s">
        <v>42</v>
      </c>
      <c r="C9" s="6">
        <v>17650</v>
      </c>
      <c r="D9" s="3">
        <v>11300</v>
      </c>
      <c r="E9" s="3">
        <v>700</v>
      </c>
      <c r="F9" s="3">
        <v>5650</v>
      </c>
      <c r="G9" s="17">
        <v>50</v>
      </c>
      <c r="H9" s="6">
        <v>31075</v>
      </c>
      <c r="I9" s="3">
        <v>19775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48725</v>
      </c>
      <c r="S9" s="41">
        <v>39223.625</v>
      </c>
    </row>
    <row r="10" spans="1:19" x14ac:dyDescent="0.25">
      <c r="A10" s="17" t="s">
        <v>21</v>
      </c>
      <c r="B10" s="18" t="s">
        <v>43</v>
      </c>
      <c r="C10" s="6">
        <v>17650</v>
      </c>
      <c r="D10" s="3">
        <v>11300</v>
      </c>
      <c r="E10" s="3">
        <v>700</v>
      </c>
      <c r="F10" s="3">
        <v>5650</v>
      </c>
      <c r="G10" s="19">
        <v>50</v>
      </c>
      <c r="H10" s="6">
        <v>31075</v>
      </c>
      <c r="I10" s="3">
        <v>19775</v>
      </c>
      <c r="J10" s="3">
        <v>7909.9999999999991</v>
      </c>
      <c r="K10" s="7"/>
      <c r="L10" s="3">
        <v>3390</v>
      </c>
      <c r="M10" s="7"/>
      <c r="N10" s="7"/>
      <c r="O10" s="7"/>
      <c r="P10" s="7"/>
      <c r="Q10" s="7"/>
      <c r="R10" s="3">
        <v>48725</v>
      </c>
      <c r="S10" s="41">
        <v>39223.625</v>
      </c>
    </row>
    <row r="11" spans="1:19" x14ac:dyDescent="0.25">
      <c r="A11" s="17" t="s">
        <v>21</v>
      </c>
      <c r="B11" s="18" t="s">
        <v>44</v>
      </c>
      <c r="C11" s="6">
        <v>15290</v>
      </c>
      <c r="D11" s="3">
        <v>11300</v>
      </c>
      <c r="E11" s="3">
        <v>600</v>
      </c>
      <c r="F11" s="3">
        <v>3390</v>
      </c>
      <c r="G11" s="19">
        <v>30</v>
      </c>
      <c r="H11" s="6">
        <v>31075</v>
      </c>
      <c r="I11" s="3">
        <v>19775</v>
      </c>
      <c r="J11" s="3">
        <v>7909.9999999999991</v>
      </c>
      <c r="K11" s="7"/>
      <c r="L11" s="3">
        <v>3390</v>
      </c>
      <c r="M11" s="7"/>
      <c r="N11" s="7"/>
      <c r="O11" s="7"/>
      <c r="P11" s="7">
        <v>32346.359999999997</v>
      </c>
      <c r="Q11" s="7"/>
      <c r="R11" s="3">
        <v>78711.360000000001</v>
      </c>
      <c r="S11" s="41">
        <v>63362.644800000002</v>
      </c>
    </row>
    <row r="12" spans="1:19" x14ac:dyDescent="0.25">
      <c r="A12" s="17" t="s">
        <v>21</v>
      </c>
      <c r="B12" s="18" t="s">
        <v>89</v>
      </c>
      <c r="C12" s="6">
        <v>11145.220000000001</v>
      </c>
      <c r="D12" s="3">
        <v>9826.09</v>
      </c>
      <c r="E12" s="3">
        <v>434.78</v>
      </c>
      <c r="F12" s="3">
        <v>884.35</v>
      </c>
      <c r="G12" s="17">
        <v>9</v>
      </c>
      <c r="H12" s="6">
        <v>27021.740000000005</v>
      </c>
      <c r="I12" s="3">
        <v>17195.650000000001</v>
      </c>
      <c r="J12" s="3">
        <v>6878.26</v>
      </c>
      <c r="K12" s="3"/>
      <c r="L12" s="3">
        <v>2947.83</v>
      </c>
      <c r="M12" s="3"/>
      <c r="N12" s="3"/>
      <c r="O12" s="3"/>
      <c r="P12" s="3"/>
      <c r="Q12" s="3"/>
      <c r="R12" s="3">
        <v>38166.960000000006</v>
      </c>
      <c r="S12" s="41">
        <v>30724.402800000003</v>
      </c>
    </row>
    <row r="13" spans="1:19" s="22" customFormat="1" x14ac:dyDescent="0.25">
      <c r="A13" s="20" t="s">
        <v>7</v>
      </c>
      <c r="B13" s="20"/>
      <c r="C13" s="6">
        <v>71225.649999999994</v>
      </c>
      <c r="D13" s="6">
        <v>52073.919999999998</v>
      </c>
      <c r="E13" s="6">
        <v>2826.08</v>
      </c>
      <c r="F13" s="6">
        <v>16325.65</v>
      </c>
      <c r="G13" s="21"/>
      <c r="H13" s="6">
        <v>145290.22000000003</v>
      </c>
      <c r="I13" s="6">
        <v>93216.299999999988</v>
      </c>
      <c r="J13" s="6">
        <v>38956.089999999997</v>
      </c>
      <c r="K13" s="6">
        <v>0</v>
      </c>
      <c r="L13" s="6">
        <v>13117.83</v>
      </c>
      <c r="M13" s="6">
        <v>0</v>
      </c>
      <c r="N13" s="6">
        <v>0</v>
      </c>
      <c r="O13" s="6">
        <v>10353.299999999999</v>
      </c>
      <c r="P13" s="6">
        <v>32346.359999999997</v>
      </c>
      <c r="Q13" s="6">
        <v>0</v>
      </c>
      <c r="R13" s="6">
        <v>259215.53000000003</v>
      </c>
      <c r="S13" s="29">
        <v>208219.62955000001</v>
      </c>
    </row>
    <row r="14" spans="1:19" x14ac:dyDescent="0.25">
      <c r="A14" s="17" t="s">
        <v>22</v>
      </c>
      <c r="B14" s="18" t="s">
        <v>46</v>
      </c>
      <c r="C14" s="6">
        <v>12434.79</v>
      </c>
      <c r="D14" s="3">
        <v>7826.09</v>
      </c>
      <c r="E14" s="3">
        <v>695.65</v>
      </c>
      <c r="F14" s="3">
        <v>3913.05</v>
      </c>
      <c r="G14" s="17">
        <v>50</v>
      </c>
      <c r="H14" s="6">
        <v>19173.910000000003</v>
      </c>
      <c r="I14" s="3">
        <v>12130.43</v>
      </c>
      <c r="J14" s="3">
        <v>4695.6499999999996</v>
      </c>
      <c r="K14" s="3"/>
      <c r="L14" s="3">
        <v>2347.83</v>
      </c>
      <c r="M14" s="3"/>
      <c r="N14" s="3"/>
      <c r="O14" s="3"/>
      <c r="P14" s="3"/>
      <c r="Q14" s="3"/>
      <c r="R14" s="3">
        <v>31608.700000000004</v>
      </c>
      <c r="S14" s="41">
        <v>25445.003500000003</v>
      </c>
    </row>
    <row r="15" spans="1:19" x14ac:dyDescent="0.25">
      <c r="A15" s="17" t="s">
        <v>22</v>
      </c>
      <c r="B15" s="18" t="s">
        <v>47</v>
      </c>
      <c r="C15" s="6">
        <v>14120</v>
      </c>
      <c r="D15" s="3">
        <v>9000</v>
      </c>
      <c r="E15" s="3">
        <v>800</v>
      </c>
      <c r="F15" s="3">
        <v>4320</v>
      </c>
      <c r="G15" s="17">
        <v>48</v>
      </c>
      <c r="H15" s="6">
        <v>28350</v>
      </c>
      <c r="I15" s="3">
        <v>20250</v>
      </c>
      <c r="J15" s="3">
        <v>5400</v>
      </c>
      <c r="K15" s="3"/>
      <c r="L15" s="3">
        <v>2700</v>
      </c>
      <c r="M15" s="3"/>
      <c r="N15" s="3"/>
      <c r="O15" s="3"/>
      <c r="P15" s="3"/>
      <c r="Q15" s="3"/>
      <c r="R15" s="3">
        <v>42470</v>
      </c>
      <c r="S15" s="41">
        <v>34188.35</v>
      </c>
    </row>
    <row r="16" spans="1:19" x14ac:dyDescent="0.25">
      <c r="A16" s="17" t="s">
        <v>22</v>
      </c>
      <c r="B16" s="18" t="s">
        <v>90</v>
      </c>
      <c r="C16" s="6">
        <v>14300</v>
      </c>
      <c r="D16" s="3">
        <v>9000</v>
      </c>
      <c r="E16" s="3">
        <v>800</v>
      </c>
      <c r="F16" s="3">
        <v>4500</v>
      </c>
      <c r="G16" s="17">
        <v>50</v>
      </c>
      <c r="H16" s="6">
        <v>22050</v>
      </c>
      <c r="I16" s="3">
        <v>13950</v>
      </c>
      <c r="J16" s="3">
        <v>5400</v>
      </c>
      <c r="K16" s="3"/>
      <c r="L16" s="3">
        <v>2700</v>
      </c>
      <c r="M16" s="3"/>
      <c r="N16" s="3"/>
      <c r="O16" s="3"/>
      <c r="P16" s="3"/>
      <c r="Q16" s="3"/>
      <c r="R16" s="3">
        <v>36350</v>
      </c>
      <c r="S16" s="41">
        <v>29261.75</v>
      </c>
    </row>
    <row r="17" spans="1:19" x14ac:dyDescent="0.25">
      <c r="A17" s="17" t="s">
        <v>22</v>
      </c>
      <c r="B17" s="18" t="s">
        <v>49</v>
      </c>
      <c r="C17" s="6">
        <v>8026.09</v>
      </c>
      <c r="D17" s="3">
        <v>5086.96</v>
      </c>
      <c r="E17" s="3">
        <v>395.65</v>
      </c>
      <c r="F17" s="3">
        <v>2543.48</v>
      </c>
      <c r="G17" s="17">
        <v>50</v>
      </c>
      <c r="H17" s="6">
        <v>12463.05</v>
      </c>
      <c r="I17" s="3">
        <v>7884.78</v>
      </c>
      <c r="J17" s="3">
        <v>3052.18</v>
      </c>
      <c r="K17" s="3"/>
      <c r="L17" s="3">
        <v>1526.09</v>
      </c>
      <c r="M17" s="3"/>
      <c r="N17" s="3"/>
      <c r="O17" s="3"/>
      <c r="P17" s="3"/>
      <c r="Q17" s="3"/>
      <c r="R17" s="3">
        <v>20489.14</v>
      </c>
      <c r="S17" s="41">
        <v>16493.757699999998</v>
      </c>
    </row>
    <row r="18" spans="1:19" s="22" customFormat="1" x14ac:dyDescent="0.25">
      <c r="A18" s="20" t="s">
        <v>7</v>
      </c>
      <c r="B18" s="20"/>
      <c r="C18" s="6">
        <v>48880.880000000005</v>
      </c>
      <c r="D18" s="6">
        <v>30913.05</v>
      </c>
      <c r="E18" s="6">
        <v>2691.3</v>
      </c>
      <c r="F18" s="6">
        <v>15276.529999999999</v>
      </c>
      <c r="G18" s="6"/>
      <c r="H18" s="6">
        <v>82036.960000000006</v>
      </c>
      <c r="I18" s="6">
        <v>54215.21</v>
      </c>
      <c r="J18" s="6">
        <v>18547.829999999998</v>
      </c>
      <c r="K18" s="6">
        <v>0</v>
      </c>
      <c r="L18" s="6">
        <v>9273.92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130917.84000000001</v>
      </c>
      <c r="S18" s="29">
        <v>105388.86</v>
      </c>
    </row>
    <row r="19" spans="1:19" x14ac:dyDescent="0.25">
      <c r="A19" s="17" t="s">
        <v>23</v>
      </c>
      <c r="B19" s="18" t="s">
        <v>50</v>
      </c>
      <c r="C19" s="6">
        <v>13150</v>
      </c>
      <c r="D19" s="3">
        <v>8300</v>
      </c>
      <c r="E19" s="3">
        <v>700</v>
      </c>
      <c r="F19" s="3">
        <v>4150</v>
      </c>
      <c r="G19" s="5">
        <v>50</v>
      </c>
      <c r="H19" s="6">
        <v>18675</v>
      </c>
      <c r="I19" s="3">
        <v>12035</v>
      </c>
      <c r="J19" s="3">
        <v>4150</v>
      </c>
      <c r="K19" s="3"/>
      <c r="L19" s="3">
        <v>2490</v>
      </c>
      <c r="M19" s="3"/>
      <c r="N19" s="3"/>
      <c r="O19" s="3"/>
      <c r="P19" s="3">
        <v>19155.52</v>
      </c>
      <c r="Q19" s="3">
        <v>8300</v>
      </c>
      <c r="R19" s="3">
        <v>59280.520000000004</v>
      </c>
      <c r="S19" s="41">
        <v>47720.818599999999</v>
      </c>
    </row>
    <row r="20" spans="1:19" x14ac:dyDescent="0.25">
      <c r="A20" s="17" t="s">
        <v>23</v>
      </c>
      <c r="B20" s="18" t="s">
        <v>51</v>
      </c>
      <c r="C20" s="6">
        <v>11390</v>
      </c>
      <c r="D20" s="3">
        <v>8300</v>
      </c>
      <c r="E20" s="3">
        <v>600</v>
      </c>
      <c r="F20" s="3">
        <v>2490</v>
      </c>
      <c r="G20" s="5">
        <v>30</v>
      </c>
      <c r="H20" s="6">
        <v>24485</v>
      </c>
      <c r="I20" s="3">
        <v>17845</v>
      </c>
      <c r="J20" s="3">
        <v>4150</v>
      </c>
      <c r="K20" s="3"/>
      <c r="L20" s="3">
        <v>2490</v>
      </c>
      <c r="M20" s="3"/>
      <c r="N20" s="3"/>
      <c r="O20" s="3"/>
      <c r="P20" s="3"/>
      <c r="Q20" s="3"/>
      <c r="R20" s="3">
        <v>35875</v>
      </c>
      <c r="S20" s="41">
        <v>28879.375</v>
      </c>
    </row>
    <row r="21" spans="1:19" x14ac:dyDescent="0.25">
      <c r="A21" s="17" t="s">
        <v>23</v>
      </c>
      <c r="B21" s="18" t="s">
        <v>91</v>
      </c>
      <c r="C21" s="6">
        <v>10394</v>
      </c>
      <c r="D21" s="3">
        <v>8300</v>
      </c>
      <c r="E21" s="3">
        <v>600</v>
      </c>
      <c r="F21" s="3">
        <v>1494</v>
      </c>
      <c r="G21" s="17">
        <v>18</v>
      </c>
      <c r="H21" s="6">
        <v>18675</v>
      </c>
      <c r="I21" s="3">
        <v>12035</v>
      </c>
      <c r="J21" s="3">
        <v>4150</v>
      </c>
      <c r="K21" s="3"/>
      <c r="L21" s="3">
        <v>2490</v>
      </c>
      <c r="M21" s="3"/>
      <c r="N21" s="3">
        <v>29236.83</v>
      </c>
      <c r="O21" s="3"/>
      <c r="P21" s="3"/>
      <c r="Q21" s="3"/>
      <c r="R21" s="3">
        <v>58305.83</v>
      </c>
      <c r="S21" s="41">
        <v>46936.193149999999</v>
      </c>
    </row>
    <row r="22" spans="1:19" ht="15" customHeight="1" x14ac:dyDescent="0.25">
      <c r="A22" s="17" t="s">
        <v>23</v>
      </c>
      <c r="B22" s="18" t="s">
        <v>54</v>
      </c>
      <c r="C22" s="6">
        <v>10291.31</v>
      </c>
      <c r="D22" s="3">
        <v>6495.65</v>
      </c>
      <c r="E22" s="3">
        <v>547.83000000000004</v>
      </c>
      <c r="F22" s="3">
        <v>3247.83</v>
      </c>
      <c r="G22" s="17">
        <v>50</v>
      </c>
      <c r="H22" s="6">
        <v>14615.230000000001</v>
      </c>
      <c r="I22" s="3">
        <v>9418.7000000000007</v>
      </c>
      <c r="J22" s="3">
        <v>3247.83</v>
      </c>
      <c r="K22" s="3"/>
      <c r="L22" s="3">
        <v>1948.7</v>
      </c>
      <c r="M22" s="3"/>
      <c r="N22" s="3"/>
      <c r="O22" s="3"/>
      <c r="P22" s="3">
        <v>5806.9</v>
      </c>
      <c r="Q22" s="3"/>
      <c r="R22" s="3">
        <v>30713.440000000002</v>
      </c>
      <c r="S22" s="41">
        <v>24724.319200000002</v>
      </c>
    </row>
    <row r="23" spans="1:19" x14ac:dyDescent="0.25">
      <c r="A23" s="17" t="s">
        <v>23</v>
      </c>
      <c r="B23" s="17" t="s">
        <v>55</v>
      </c>
      <c r="C23" s="6">
        <v>13250</v>
      </c>
      <c r="D23" s="3">
        <v>8300</v>
      </c>
      <c r="E23" s="3">
        <v>800</v>
      </c>
      <c r="F23" s="3">
        <v>4150</v>
      </c>
      <c r="G23" s="17">
        <v>50</v>
      </c>
      <c r="H23" s="6">
        <v>22825</v>
      </c>
      <c r="I23" s="3">
        <v>16185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36075</v>
      </c>
      <c r="S23" s="41">
        <v>29040.375</v>
      </c>
    </row>
    <row r="24" spans="1:19" x14ac:dyDescent="0.25">
      <c r="A24" s="17" t="s">
        <v>23</v>
      </c>
      <c r="B24" s="18" t="s">
        <v>93</v>
      </c>
      <c r="C24" s="6">
        <v>13250</v>
      </c>
      <c r="D24" s="3">
        <v>8300</v>
      </c>
      <c r="E24" s="3">
        <v>800</v>
      </c>
      <c r="F24" s="3">
        <v>4150</v>
      </c>
      <c r="G24" s="17">
        <v>50</v>
      </c>
      <c r="H24" s="6">
        <v>18675</v>
      </c>
      <c r="I24" s="3">
        <v>12035</v>
      </c>
      <c r="J24" s="3">
        <v>4150</v>
      </c>
      <c r="K24" s="3"/>
      <c r="L24" s="3">
        <v>2490</v>
      </c>
      <c r="M24" s="3"/>
      <c r="N24" s="3"/>
      <c r="O24" s="3"/>
      <c r="P24" s="3"/>
      <c r="Q24" s="3">
        <v>870</v>
      </c>
      <c r="R24" s="3">
        <v>32795</v>
      </c>
      <c r="S24" s="41">
        <v>26399.974999999999</v>
      </c>
    </row>
    <row r="25" spans="1:19" x14ac:dyDescent="0.25">
      <c r="A25" s="17" t="s">
        <v>23</v>
      </c>
      <c r="B25" s="18" t="s">
        <v>57</v>
      </c>
      <c r="C25" s="6">
        <v>12884</v>
      </c>
      <c r="D25" s="3">
        <v>8300</v>
      </c>
      <c r="E25" s="3">
        <v>600</v>
      </c>
      <c r="F25" s="3">
        <v>3984</v>
      </c>
      <c r="G25" s="17">
        <v>48</v>
      </c>
      <c r="H25" s="6">
        <v>18675</v>
      </c>
      <c r="I25" s="3">
        <v>12035</v>
      </c>
      <c r="J25" s="3">
        <v>4150</v>
      </c>
      <c r="K25" s="3"/>
      <c r="L25" s="3">
        <v>2490</v>
      </c>
      <c r="M25" s="3"/>
      <c r="N25" s="3"/>
      <c r="O25" s="3"/>
      <c r="P25" s="3"/>
      <c r="Q25" s="3"/>
      <c r="R25" s="3">
        <v>31559</v>
      </c>
      <c r="S25" s="41">
        <v>25404.994999999999</v>
      </c>
    </row>
    <row r="26" spans="1:19" s="22" customFormat="1" x14ac:dyDescent="0.25">
      <c r="A26" s="20" t="s">
        <v>7</v>
      </c>
      <c r="B26" s="20"/>
      <c r="C26" s="6">
        <v>84609.31</v>
      </c>
      <c r="D26" s="6">
        <v>56295.65</v>
      </c>
      <c r="E26" s="6">
        <v>4647.83</v>
      </c>
      <c r="F26" s="6">
        <v>23665.83</v>
      </c>
      <c r="G26" s="6"/>
      <c r="H26" s="6">
        <v>136625.22999999998</v>
      </c>
      <c r="I26" s="6">
        <v>91588.7</v>
      </c>
      <c r="J26" s="6">
        <v>28147.83</v>
      </c>
      <c r="K26" s="6">
        <v>0</v>
      </c>
      <c r="L26" s="6">
        <v>16888.7</v>
      </c>
      <c r="M26" s="6">
        <v>0</v>
      </c>
      <c r="N26" s="6">
        <v>29236.83</v>
      </c>
      <c r="O26" s="6">
        <v>0</v>
      </c>
      <c r="P26" s="6">
        <v>24962.42</v>
      </c>
      <c r="Q26" s="6">
        <v>9170</v>
      </c>
      <c r="R26" s="6">
        <v>284603.79000000004</v>
      </c>
      <c r="S26" s="29">
        <v>229106.05</v>
      </c>
    </row>
    <row r="27" spans="1:19" x14ac:dyDescent="0.25">
      <c r="A27" s="17" t="s">
        <v>24</v>
      </c>
      <c r="B27" s="18" t="s">
        <v>59</v>
      </c>
      <c r="C27" s="6">
        <v>9954.3499999999985</v>
      </c>
      <c r="D27" s="3">
        <v>6195.65</v>
      </c>
      <c r="E27" s="3">
        <v>660.87</v>
      </c>
      <c r="F27" s="3">
        <v>3097.83</v>
      </c>
      <c r="G27" s="5">
        <v>50</v>
      </c>
      <c r="H27" s="6">
        <v>14559.79</v>
      </c>
      <c r="I27" s="3">
        <v>9603.26</v>
      </c>
      <c r="J27" s="3">
        <v>3097.83</v>
      </c>
      <c r="K27" s="3"/>
      <c r="L27" s="3">
        <v>1858.7</v>
      </c>
      <c r="M27" s="3"/>
      <c r="N27" s="3"/>
      <c r="O27" s="3"/>
      <c r="P27" s="3"/>
      <c r="Q27" s="3"/>
      <c r="R27" s="3">
        <v>24514.14</v>
      </c>
      <c r="S27" s="41">
        <v>19733.882699999998</v>
      </c>
    </row>
    <row r="28" spans="1:19" x14ac:dyDescent="0.25">
      <c r="A28" s="17" t="s">
        <v>24</v>
      </c>
      <c r="B28" s="18" t="s">
        <v>60</v>
      </c>
      <c r="C28" s="6">
        <v>8243.48</v>
      </c>
      <c r="D28" s="3">
        <v>5217.3900000000003</v>
      </c>
      <c r="E28" s="3">
        <v>417.39</v>
      </c>
      <c r="F28" s="3">
        <v>2608.6999999999998</v>
      </c>
      <c r="G28" s="5">
        <v>50</v>
      </c>
      <c r="H28" s="6">
        <v>11217.4</v>
      </c>
      <c r="I28" s="3">
        <v>7043.48</v>
      </c>
      <c r="J28" s="3">
        <v>2608.6999999999998</v>
      </c>
      <c r="K28" s="3"/>
      <c r="L28" s="3">
        <v>1565.22</v>
      </c>
      <c r="M28" s="3">
        <v>28162.47</v>
      </c>
      <c r="N28" s="3"/>
      <c r="O28" s="3"/>
      <c r="P28" s="3">
        <v>4450.8</v>
      </c>
      <c r="Q28" s="3"/>
      <c r="R28" s="3">
        <v>52074.15</v>
      </c>
      <c r="S28" s="41">
        <v>41919.690750000002</v>
      </c>
    </row>
    <row r="29" spans="1:19" x14ac:dyDescent="0.25">
      <c r="A29" s="17" t="s">
        <v>24</v>
      </c>
      <c r="B29" s="18" t="s">
        <v>61</v>
      </c>
      <c r="C29" s="6">
        <v>11950</v>
      </c>
      <c r="D29" s="3">
        <v>7500</v>
      </c>
      <c r="E29" s="3">
        <v>700</v>
      </c>
      <c r="F29" s="3">
        <v>3750</v>
      </c>
      <c r="G29" s="5">
        <v>50</v>
      </c>
      <c r="H29" s="6">
        <v>16125</v>
      </c>
      <c r="I29" s="3">
        <v>10125</v>
      </c>
      <c r="J29" s="3">
        <v>3750</v>
      </c>
      <c r="K29" s="3"/>
      <c r="L29" s="3">
        <v>2250</v>
      </c>
      <c r="M29" s="3"/>
      <c r="N29" s="3"/>
      <c r="O29" s="3"/>
      <c r="P29" s="3"/>
      <c r="Q29" s="3"/>
      <c r="R29" s="3">
        <v>28075</v>
      </c>
      <c r="S29" s="41">
        <v>22600.375</v>
      </c>
    </row>
    <row r="30" spans="1:19" x14ac:dyDescent="0.25">
      <c r="A30" s="17" t="s">
        <v>24</v>
      </c>
      <c r="B30" s="18" t="s">
        <v>48</v>
      </c>
      <c r="C30" s="6">
        <v>9352.1899999999987</v>
      </c>
      <c r="D30" s="3">
        <v>5869.57</v>
      </c>
      <c r="E30" s="3">
        <v>547.83000000000004</v>
      </c>
      <c r="F30" s="3">
        <v>2934.79</v>
      </c>
      <c r="G30" s="5">
        <v>50</v>
      </c>
      <c r="H30" s="6">
        <v>12619.57</v>
      </c>
      <c r="I30" s="3">
        <v>7923.91</v>
      </c>
      <c r="J30" s="3">
        <v>2934.79</v>
      </c>
      <c r="K30" s="3"/>
      <c r="L30" s="3">
        <v>1760.87</v>
      </c>
      <c r="M30" s="3"/>
      <c r="N30" s="3"/>
      <c r="O30" s="3"/>
      <c r="P30" s="3">
        <v>5134.5</v>
      </c>
      <c r="Q30" s="3"/>
      <c r="R30" s="3">
        <v>27106.26</v>
      </c>
      <c r="S30" s="41">
        <v>21820.539299999997</v>
      </c>
    </row>
    <row r="31" spans="1:19" x14ac:dyDescent="0.25">
      <c r="A31" s="17" t="s">
        <v>24</v>
      </c>
      <c r="B31" s="18" t="s">
        <v>62</v>
      </c>
      <c r="C31" s="6">
        <v>11575</v>
      </c>
      <c r="D31" s="3">
        <v>7500</v>
      </c>
      <c r="E31" s="3">
        <v>700</v>
      </c>
      <c r="F31" s="3">
        <v>3375</v>
      </c>
      <c r="G31" s="5">
        <v>45</v>
      </c>
      <c r="H31" s="6">
        <v>17625</v>
      </c>
      <c r="I31" s="3">
        <v>11625</v>
      </c>
      <c r="J31" s="3">
        <v>3750</v>
      </c>
      <c r="K31" s="3"/>
      <c r="L31" s="3">
        <v>2250</v>
      </c>
      <c r="M31" s="3"/>
      <c r="N31" s="3"/>
      <c r="O31" s="3"/>
      <c r="P31" s="3"/>
      <c r="Q31" s="3"/>
      <c r="R31" s="3">
        <v>29200</v>
      </c>
      <c r="S31" s="41">
        <v>23506</v>
      </c>
    </row>
    <row r="32" spans="1:19" x14ac:dyDescent="0.25">
      <c r="A32" s="17" t="s">
        <v>24</v>
      </c>
      <c r="B32" s="18" t="s">
        <v>92</v>
      </c>
      <c r="C32" s="6">
        <v>9430.4500000000007</v>
      </c>
      <c r="D32" s="3">
        <v>5869.57</v>
      </c>
      <c r="E32" s="3">
        <v>626.09</v>
      </c>
      <c r="F32" s="3">
        <v>2934.79</v>
      </c>
      <c r="G32" s="5">
        <v>50</v>
      </c>
      <c r="H32" s="6">
        <v>12619.57</v>
      </c>
      <c r="I32" s="3">
        <v>7923.91</v>
      </c>
      <c r="J32" s="3">
        <v>2934.79</v>
      </c>
      <c r="K32" s="3"/>
      <c r="L32" s="3">
        <v>1760.87</v>
      </c>
      <c r="M32" s="3">
        <v>28362.6</v>
      </c>
      <c r="N32" s="3"/>
      <c r="O32" s="3"/>
      <c r="P32" s="3">
        <v>5218.8999999999996</v>
      </c>
      <c r="Q32" s="3"/>
      <c r="R32" s="3">
        <v>55631.519999999997</v>
      </c>
      <c r="S32" s="41">
        <v>44783.373599999999</v>
      </c>
    </row>
    <row r="33" spans="1:19" x14ac:dyDescent="0.25">
      <c r="A33" s="17" t="s">
        <v>24</v>
      </c>
      <c r="B33" s="18" t="s">
        <v>64</v>
      </c>
      <c r="C33" s="6">
        <v>9575</v>
      </c>
      <c r="D33" s="3">
        <v>7500</v>
      </c>
      <c r="E33" s="3">
        <v>500</v>
      </c>
      <c r="F33" s="3">
        <v>1575</v>
      </c>
      <c r="G33" s="5">
        <v>21</v>
      </c>
      <c r="H33" s="6">
        <v>16125</v>
      </c>
      <c r="I33" s="3">
        <v>10125</v>
      </c>
      <c r="J33" s="3">
        <v>3750</v>
      </c>
      <c r="K33" s="3"/>
      <c r="L33" s="3">
        <v>2250</v>
      </c>
      <c r="M33" s="3"/>
      <c r="N33" s="3"/>
      <c r="O33" s="3"/>
      <c r="P33" s="3"/>
      <c r="Q33" s="3"/>
      <c r="R33" s="3">
        <v>25700</v>
      </c>
      <c r="S33" s="41">
        <v>20688.5</v>
      </c>
    </row>
    <row r="34" spans="1:19" ht="16.5" customHeight="1" x14ac:dyDescent="0.25">
      <c r="A34" s="17" t="s">
        <v>25</v>
      </c>
      <c r="B34" s="18" t="s">
        <v>65</v>
      </c>
      <c r="C34" s="6">
        <v>12050</v>
      </c>
      <c r="D34" s="3">
        <v>7500</v>
      </c>
      <c r="E34" s="3">
        <v>800</v>
      </c>
      <c r="F34" s="3">
        <v>3750</v>
      </c>
      <c r="G34" s="5">
        <v>50</v>
      </c>
      <c r="H34" s="6">
        <v>16125</v>
      </c>
      <c r="I34" s="3">
        <v>10125</v>
      </c>
      <c r="J34" s="3">
        <v>3750</v>
      </c>
      <c r="K34" s="3"/>
      <c r="L34" s="3">
        <v>2250</v>
      </c>
      <c r="M34" s="3"/>
      <c r="N34" s="3"/>
      <c r="O34" s="3"/>
      <c r="P34" s="3"/>
      <c r="Q34" s="3"/>
      <c r="R34" s="3">
        <v>28175</v>
      </c>
      <c r="S34" s="41">
        <v>22680.875</v>
      </c>
    </row>
    <row r="35" spans="1:19" x14ac:dyDescent="0.25">
      <c r="A35" s="17" t="s">
        <v>24</v>
      </c>
      <c r="B35" s="18" t="s">
        <v>66</v>
      </c>
      <c r="C35" s="6">
        <v>8326.09</v>
      </c>
      <c r="D35" s="3">
        <v>6521.74</v>
      </c>
      <c r="E35" s="3">
        <v>434.78</v>
      </c>
      <c r="F35" s="3">
        <v>1369.57</v>
      </c>
      <c r="G35" s="5">
        <v>21</v>
      </c>
      <c r="H35" s="6">
        <v>18913.04</v>
      </c>
      <c r="I35" s="3">
        <v>13695.65</v>
      </c>
      <c r="J35" s="3">
        <v>3260.87</v>
      </c>
      <c r="K35" s="3"/>
      <c r="L35" s="3">
        <v>1956.52</v>
      </c>
      <c r="M35" s="3"/>
      <c r="N35" s="3"/>
      <c r="O35" s="3">
        <v>5087.3500000000004</v>
      </c>
      <c r="P35" s="3"/>
      <c r="Q35" s="3"/>
      <c r="R35" s="3">
        <v>32326.480000000003</v>
      </c>
      <c r="S35" s="41">
        <v>26022.816400000003</v>
      </c>
    </row>
    <row r="36" spans="1:19" x14ac:dyDescent="0.25">
      <c r="A36" s="17" t="s">
        <v>24</v>
      </c>
      <c r="B36" s="18" t="s">
        <v>56</v>
      </c>
      <c r="C36" s="6">
        <v>10800</v>
      </c>
      <c r="D36" s="3">
        <v>7500</v>
      </c>
      <c r="E36" s="3">
        <v>600</v>
      </c>
      <c r="F36" s="3">
        <v>2700</v>
      </c>
      <c r="G36" s="5">
        <v>36</v>
      </c>
      <c r="H36" s="6">
        <v>16500</v>
      </c>
      <c r="I36" s="3">
        <v>10500</v>
      </c>
      <c r="J36" s="3">
        <v>3750</v>
      </c>
      <c r="K36" s="3"/>
      <c r="L36" s="3">
        <v>2250</v>
      </c>
      <c r="M36" s="3"/>
      <c r="N36" s="3"/>
      <c r="O36" s="3"/>
      <c r="P36" s="3"/>
      <c r="Q36" s="3"/>
      <c r="R36" s="3">
        <v>27300</v>
      </c>
      <c r="S36" s="41">
        <v>21976.5</v>
      </c>
    </row>
    <row r="37" spans="1:19" x14ac:dyDescent="0.25">
      <c r="A37" s="17" t="s">
        <v>25</v>
      </c>
      <c r="B37" s="18" t="s">
        <v>67</v>
      </c>
      <c r="C37" s="6">
        <v>6607.619999999999</v>
      </c>
      <c r="D37" s="3">
        <v>5543.48</v>
      </c>
      <c r="E37" s="11">
        <v>369.57</v>
      </c>
      <c r="F37" s="3">
        <v>694.57</v>
      </c>
      <c r="G37" s="10">
        <v>15</v>
      </c>
      <c r="H37" s="6">
        <v>13027.169999999998</v>
      </c>
      <c r="I37" s="3">
        <v>8592.39</v>
      </c>
      <c r="J37" s="3">
        <v>2771.74</v>
      </c>
      <c r="K37" s="11"/>
      <c r="L37" s="3">
        <v>1663.04</v>
      </c>
      <c r="M37" s="11"/>
      <c r="N37" s="11"/>
      <c r="O37" s="11"/>
      <c r="P37" s="11">
        <v>5919.3</v>
      </c>
      <c r="Q37" s="11"/>
      <c r="R37" s="3">
        <v>25554.089999999997</v>
      </c>
      <c r="S37" s="41">
        <v>20571.042449999997</v>
      </c>
    </row>
    <row r="38" spans="1:19" s="23" customFormat="1" x14ac:dyDescent="0.25">
      <c r="A38" s="17" t="s">
        <v>24</v>
      </c>
      <c r="B38" s="17" t="s">
        <v>68</v>
      </c>
      <c r="C38" s="6">
        <v>11750</v>
      </c>
      <c r="D38" s="3">
        <v>7500</v>
      </c>
      <c r="E38" s="3">
        <v>500</v>
      </c>
      <c r="F38" s="3">
        <v>3750</v>
      </c>
      <c r="G38" s="5">
        <v>50</v>
      </c>
      <c r="H38" s="6">
        <v>16125</v>
      </c>
      <c r="I38" s="3">
        <v>10125</v>
      </c>
      <c r="J38" s="3">
        <v>3750</v>
      </c>
      <c r="K38" s="3"/>
      <c r="L38" s="3">
        <v>2250</v>
      </c>
      <c r="M38" s="3"/>
      <c r="N38" s="3"/>
      <c r="O38" s="3"/>
      <c r="P38" s="3"/>
      <c r="Q38" s="3"/>
      <c r="R38" s="3">
        <v>27875</v>
      </c>
      <c r="S38" s="41">
        <v>22439.375</v>
      </c>
    </row>
    <row r="39" spans="1:19" s="22" customFormat="1" x14ac:dyDescent="0.25">
      <c r="A39" s="20" t="s">
        <v>7</v>
      </c>
      <c r="B39" s="20"/>
      <c r="C39" s="6">
        <v>119614.18</v>
      </c>
      <c r="D39" s="6">
        <v>80217.399999999994</v>
      </c>
      <c r="E39" s="6">
        <v>6856.53</v>
      </c>
      <c r="F39" s="6">
        <v>32540.25</v>
      </c>
      <c r="G39" s="6"/>
      <c r="H39" s="6">
        <v>181581.54000000004</v>
      </c>
      <c r="I39" s="6">
        <v>117407.59999999999</v>
      </c>
      <c r="J39" s="6">
        <v>40108.719999999994</v>
      </c>
      <c r="K39" s="6">
        <v>0</v>
      </c>
      <c r="L39" s="6">
        <v>24065.22</v>
      </c>
      <c r="M39" s="6">
        <v>56525.07</v>
      </c>
      <c r="N39" s="6">
        <v>0</v>
      </c>
      <c r="O39" s="6">
        <v>5087.3500000000004</v>
      </c>
      <c r="P39" s="6">
        <v>20723.5</v>
      </c>
      <c r="Q39" s="6">
        <v>0</v>
      </c>
      <c r="R39" s="6">
        <v>383531.64</v>
      </c>
      <c r="S39" s="29">
        <v>308742.96999999997</v>
      </c>
    </row>
    <row r="40" spans="1:19" x14ac:dyDescent="0.25">
      <c r="A40" s="17" t="s">
        <v>26</v>
      </c>
      <c r="B40" s="18" t="s">
        <v>70</v>
      </c>
      <c r="C40" s="6">
        <v>11008</v>
      </c>
      <c r="D40" s="3">
        <v>7100</v>
      </c>
      <c r="E40" s="3">
        <v>500</v>
      </c>
      <c r="F40" s="3">
        <v>3408</v>
      </c>
      <c r="G40" s="5">
        <v>48</v>
      </c>
      <c r="H40" s="6">
        <v>14200</v>
      </c>
      <c r="I40" s="3">
        <v>8875</v>
      </c>
      <c r="J40" s="3">
        <v>3195</v>
      </c>
      <c r="K40" s="3"/>
      <c r="L40" s="3">
        <v>2130</v>
      </c>
      <c r="M40" s="3"/>
      <c r="N40" s="3"/>
      <c r="O40" s="3"/>
      <c r="P40" s="3"/>
      <c r="Q40" s="3"/>
      <c r="R40" s="3">
        <v>25208</v>
      </c>
      <c r="S40" s="41">
        <v>20292.439999999999</v>
      </c>
    </row>
    <row r="41" spans="1:19" x14ac:dyDescent="0.25">
      <c r="A41" s="17" t="s">
        <v>26</v>
      </c>
      <c r="B41" s="18" t="s">
        <v>71</v>
      </c>
      <c r="C41" s="6">
        <v>8339</v>
      </c>
      <c r="D41" s="3">
        <v>7100</v>
      </c>
      <c r="E41" s="3">
        <v>600</v>
      </c>
      <c r="F41" s="3">
        <v>639</v>
      </c>
      <c r="G41" s="5">
        <v>9</v>
      </c>
      <c r="H41" s="6">
        <v>14200</v>
      </c>
      <c r="I41" s="3">
        <v>8875</v>
      </c>
      <c r="J41" s="3">
        <v>3195</v>
      </c>
      <c r="K41" s="3"/>
      <c r="L41" s="3">
        <v>2130</v>
      </c>
      <c r="M41" s="3"/>
      <c r="N41" s="3"/>
      <c r="O41" s="3"/>
      <c r="P41" s="3"/>
      <c r="Q41" s="3"/>
      <c r="R41" s="3">
        <v>22539</v>
      </c>
      <c r="S41" s="41">
        <v>18143.895</v>
      </c>
    </row>
    <row r="42" spans="1:19" x14ac:dyDescent="0.25">
      <c r="A42" s="17" t="s">
        <v>26</v>
      </c>
      <c r="B42" s="18" t="s">
        <v>72</v>
      </c>
      <c r="C42" s="6">
        <v>9091</v>
      </c>
      <c r="D42" s="3">
        <v>7100</v>
      </c>
      <c r="E42" s="3">
        <v>500</v>
      </c>
      <c r="F42" s="3">
        <v>1491</v>
      </c>
      <c r="G42" s="5">
        <v>21</v>
      </c>
      <c r="H42" s="6">
        <v>14200</v>
      </c>
      <c r="I42" s="3">
        <v>8875</v>
      </c>
      <c r="J42" s="3">
        <v>3195</v>
      </c>
      <c r="K42" s="3"/>
      <c r="L42" s="3">
        <v>2130</v>
      </c>
      <c r="M42" s="3"/>
      <c r="N42" s="3"/>
      <c r="O42" s="3"/>
      <c r="P42" s="3"/>
      <c r="Q42" s="3"/>
      <c r="R42" s="3">
        <v>23291</v>
      </c>
      <c r="S42" s="41">
        <v>18749.255000000001</v>
      </c>
    </row>
    <row r="43" spans="1:19" x14ac:dyDescent="0.25">
      <c r="A43" s="17" t="s">
        <v>26</v>
      </c>
      <c r="B43" s="18" t="s">
        <v>73</v>
      </c>
      <c r="C43" s="6">
        <v>9517</v>
      </c>
      <c r="D43" s="3">
        <v>7100</v>
      </c>
      <c r="E43" s="11">
        <v>500</v>
      </c>
      <c r="F43" s="3">
        <v>1917</v>
      </c>
      <c r="G43" s="10">
        <v>27</v>
      </c>
      <c r="H43" s="6">
        <v>14200</v>
      </c>
      <c r="I43" s="3">
        <v>8875</v>
      </c>
      <c r="J43" s="3">
        <v>3195</v>
      </c>
      <c r="K43" s="11"/>
      <c r="L43" s="3">
        <v>2130</v>
      </c>
      <c r="M43" s="11"/>
      <c r="N43" s="11"/>
      <c r="O43" s="11"/>
      <c r="P43" s="11"/>
      <c r="Q43" s="11"/>
      <c r="R43" s="3">
        <v>23717</v>
      </c>
      <c r="S43" s="41">
        <v>19092.184999999998</v>
      </c>
    </row>
    <row r="44" spans="1:19" x14ac:dyDescent="0.25">
      <c r="A44" s="17" t="s">
        <v>26</v>
      </c>
      <c r="B44" s="18" t="s">
        <v>74</v>
      </c>
      <c r="C44" s="6">
        <v>11345.66</v>
      </c>
      <c r="D44" s="3">
        <v>7100</v>
      </c>
      <c r="E44" s="3">
        <v>695.66000000000008</v>
      </c>
      <c r="F44" s="3">
        <v>3550</v>
      </c>
      <c r="G44" s="5">
        <v>50</v>
      </c>
      <c r="H44" s="6">
        <v>17750</v>
      </c>
      <c r="I44" s="3">
        <v>12425</v>
      </c>
      <c r="J44" s="3">
        <v>3195</v>
      </c>
      <c r="K44" s="3"/>
      <c r="L44" s="3">
        <v>2130</v>
      </c>
      <c r="M44" s="3"/>
      <c r="N44" s="3"/>
      <c r="O44" s="3"/>
      <c r="P44" s="3"/>
      <c r="Q44" s="3"/>
      <c r="R44" s="3">
        <v>29095.66</v>
      </c>
      <c r="S44" s="41">
        <v>23422.006300000001</v>
      </c>
    </row>
    <row r="45" spans="1:19" ht="16.5" customHeight="1" x14ac:dyDescent="0.25">
      <c r="A45" s="17" t="s">
        <v>26</v>
      </c>
      <c r="B45" s="18" t="s">
        <v>75</v>
      </c>
      <c r="C45" s="6">
        <v>11150</v>
      </c>
      <c r="D45" s="3">
        <v>7100</v>
      </c>
      <c r="E45" s="3">
        <v>500</v>
      </c>
      <c r="F45" s="3">
        <v>3550</v>
      </c>
      <c r="G45" s="5">
        <v>50</v>
      </c>
      <c r="H45" s="6">
        <v>14200</v>
      </c>
      <c r="I45" s="3">
        <v>8875</v>
      </c>
      <c r="J45" s="3">
        <v>3195</v>
      </c>
      <c r="K45" s="3"/>
      <c r="L45" s="3">
        <v>2130</v>
      </c>
      <c r="M45" s="3"/>
      <c r="N45" s="3"/>
      <c r="O45" s="3"/>
      <c r="P45" s="3"/>
      <c r="Q45" s="3"/>
      <c r="R45" s="3">
        <v>25350</v>
      </c>
      <c r="S45" s="41">
        <v>20406.75</v>
      </c>
    </row>
    <row r="46" spans="1:19" x14ac:dyDescent="0.25">
      <c r="A46" s="17" t="s">
        <v>26</v>
      </c>
      <c r="B46" s="18" t="s">
        <v>76</v>
      </c>
      <c r="C46" s="6">
        <v>9943</v>
      </c>
      <c r="D46" s="3">
        <v>7100</v>
      </c>
      <c r="E46" s="3">
        <v>500</v>
      </c>
      <c r="F46" s="3">
        <v>2343</v>
      </c>
      <c r="G46" s="5">
        <v>33</v>
      </c>
      <c r="H46" s="6">
        <v>17750</v>
      </c>
      <c r="I46" s="3">
        <v>12425</v>
      </c>
      <c r="J46" s="3">
        <v>3195</v>
      </c>
      <c r="K46" s="3"/>
      <c r="L46" s="3">
        <v>2130</v>
      </c>
      <c r="M46" s="3"/>
      <c r="N46" s="3"/>
      <c r="O46" s="3"/>
      <c r="P46" s="3"/>
      <c r="Q46" s="3"/>
      <c r="R46" s="3">
        <v>27693</v>
      </c>
      <c r="S46" s="41">
        <v>22292.864999999998</v>
      </c>
    </row>
    <row r="47" spans="1:19" x14ac:dyDescent="0.25">
      <c r="A47" s="17" t="s">
        <v>26</v>
      </c>
      <c r="B47" s="60" t="s">
        <v>77</v>
      </c>
      <c r="C47" s="6">
        <v>8452</v>
      </c>
      <c r="D47" s="3">
        <v>7100</v>
      </c>
      <c r="E47" s="11">
        <v>500</v>
      </c>
      <c r="F47" s="3">
        <v>852</v>
      </c>
      <c r="G47" s="24">
        <v>12</v>
      </c>
      <c r="H47" s="6">
        <v>14200</v>
      </c>
      <c r="I47" s="3">
        <v>8875</v>
      </c>
      <c r="J47" s="3">
        <v>3195</v>
      </c>
      <c r="K47" s="14"/>
      <c r="L47" s="3">
        <v>2130</v>
      </c>
      <c r="M47" s="11"/>
      <c r="N47" s="11"/>
      <c r="O47" s="11"/>
      <c r="P47" s="11"/>
      <c r="Q47" s="11"/>
      <c r="R47" s="3">
        <v>22652</v>
      </c>
      <c r="S47" s="41">
        <v>18234.86</v>
      </c>
    </row>
    <row r="48" spans="1:19" s="22" customFormat="1" x14ac:dyDescent="0.25">
      <c r="A48" s="20" t="s">
        <v>7</v>
      </c>
      <c r="B48" s="20"/>
      <c r="C48" s="6">
        <v>78845.66</v>
      </c>
      <c r="D48" s="6">
        <v>56800</v>
      </c>
      <c r="E48" s="6">
        <v>4295.66</v>
      </c>
      <c r="F48" s="6">
        <v>17750</v>
      </c>
      <c r="G48" s="6"/>
      <c r="H48" s="6">
        <v>120700</v>
      </c>
      <c r="I48" s="6">
        <v>78100</v>
      </c>
      <c r="J48" s="6">
        <v>25560</v>
      </c>
      <c r="K48" s="6">
        <v>0</v>
      </c>
      <c r="L48" s="6">
        <v>17040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199545.66</v>
      </c>
      <c r="S48" s="29">
        <v>160634.26</v>
      </c>
    </row>
    <row r="49" spans="1:19" x14ac:dyDescent="0.25">
      <c r="A49" s="17"/>
      <c r="B49" s="17"/>
      <c r="C49" s="6"/>
      <c r="D49" s="11"/>
      <c r="E49" s="3"/>
      <c r="F49" s="3"/>
      <c r="G49" s="3"/>
      <c r="H49" s="6"/>
      <c r="I49" s="3"/>
      <c r="J49" s="3"/>
      <c r="K49" s="3"/>
      <c r="L49" s="3"/>
      <c r="M49" s="3"/>
      <c r="N49" s="3"/>
      <c r="O49" s="3"/>
      <c r="P49" s="3"/>
      <c r="Q49" s="3"/>
      <c r="R49" s="3"/>
      <c r="S49" s="41"/>
    </row>
    <row r="50" spans="1:19" ht="1.5" customHeight="1" x14ac:dyDescent="0.25">
      <c r="A50" s="17" t="s">
        <v>27</v>
      </c>
      <c r="B50" s="17"/>
      <c r="C50" s="6"/>
      <c r="D50" s="3"/>
      <c r="E50" s="3"/>
      <c r="F50" s="3"/>
      <c r="G50" s="5"/>
      <c r="H50" s="6"/>
      <c r="I50" s="3"/>
      <c r="J50" s="3"/>
      <c r="K50" s="3"/>
      <c r="L50" s="3"/>
      <c r="M50" s="3"/>
      <c r="N50" s="3"/>
      <c r="O50" s="3"/>
      <c r="P50" s="3"/>
      <c r="Q50" s="3"/>
      <c r="R50" s="3"/>
      <c r="S50" s="41"/>
    </row>
    <row r="51" spans="1:19" hidden="1" x14ac:dyDescent="0.25">
      <c r="A51" s="17" t="s">
        <v>27</v>
      </c>
      <c r="B51" s="17"/>
      <c r="C51" s="6"/>
      <c r="D51" s="3"/>
      <c r="E51" s="3"/>
      <c r="F51" s="3"/>
      <c r="G51" s="5"/>
      <c r="H51" s="6"/>
      <c r="I51" s="3"/>
      <c r="J51" s="3"/>
      <c r="K51" s="3"/>
      <c r="L51" s="3"/>
      <c r="M51" s="3"/>
      <c r="N51" s="3"/>
      <c r="O51" s="3"/>
      <c r="P51" s="3"/>
      <c r="Q51" s="3"/>
      <c r="R51" s="3"/>
      <c r="S51" s="41"/>
    </row>
    <row r="52" spans="1:19" x14ac:dyDescent="0.25">
      <c r="A52" s="21" t="s">
        <v>28</v>
      </c>
      <c r="B52" s="21"/>
      <c r="C52" s="6">
        <f>C13+C18+C26+C39+C48</f>
        <v>403175.68000000005</v>
      </c>
      <c r="D52" s="6">
        <f>D13+D18+D26+D39+D48</f>
        <v>276300.02</v>
      </c>
      <c r="E52" s="6">
        <f>E13+E18+E26+E39+E48</f>
        <v>21317.399999999998</v>
      </c>
      <c r="F52" s="6">
        <f>F13+F18+F26+F39+F48</f>
        <v>105558.26000000001</v>
      </c>
      <c r="G52" s="6"/>
      <c r="H52" s="6">
        <f>H13+H18+H26+H39+H48</f>
        <v>666233.95000000007</v>
      </c>
      <c r="I52" s="6">
        <f>I13+I18+I26+I39+I48</f>
        <v>434527.80999999994</v>
      </c>
      <c r="J52" s="6">
        <f>J13+J18+J26+J39+J48</f>
        <v>151320.47</v>
      </c>
      <c r="K52" s="6">
        <v>0</v>
      </c>
      <c r="L52" s="6">
        <f>L13+L18+L26+L39+L48</f>
        <v>80385.67</v>
      </c>
      <c r="M52" s="6">
        <f>M39</f>
        <v>56525.07</v>
      </c>
      <c r="N52" s="6">
        <f>N26</f>
        <v>29236.83</v>
      </c>
      <c r="O52" s="6">
        <f>O13+O39</f>
        <v>15440.65</v>
      </c>
      <c r="P52" s="6">
        <f>P13+P26+P39</f>
        <v>78032.28</v>
      </c>
      <c r="Q52" s="6">
        <f>Q26</f>
        <v>9170</v>
      </c>
      <c r="R52" s="6">
        <f>R13+R18+R26+R39+R48</f>
        <v>1257814.4600000002</v>
      </c>
      <c r="S52" s="6">
        <f>S13+S18+S26+S39+S48</f>
        <v>1012091.76955</v>
      </c>
    </row>
    <row r="53" spans="1:19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13"/>
      <c r="Q53" s="23"/>
      <c r="R53" s="13"/>
      <c r="S53" s="43"/>
    </row>
    <row r="55" spans="1:19" s="54" customFormat="1" ht="21" x14ac:dyDescent="0.35">
      <c r="A55" s="52"/>
      <c r="B55" s="52"/>
      <c r="C55" s="52"/>
      <c r="D55" s="53"/>
      <c r="E55" s="53"/>
      <c r="F55" s="53"/>
      <c r="H55" s="53"/>
      <c r="I55" s="68"/>
      <c r="J55" s="68"/>
      <c r="K55" s="68"/>
      <c r="P55" s="68"/>
      <c r="Q55" s="68"/>
      <c r="R55" s="68"/>
      <c r="S55" s="37"/>
    </row>
    <row r="56" spans="1:19" s="54" customFormat="1" ht="21" x14ac:dyDescent="0.35">
      <c r="A56" s="34"/>
      <c r="B56" s="34"/>
      <c r="C56" s="34"/>
      <c r="D56" s="53"/>
      <c r="E56" s="53"/>
      <c r="F56" s="53"/>
      <c r="H56" s="53"/>
      <c r="I56" s="68"/>
      <c r="J56" s="68"/>
      <c r="K56" s="68"/>
      <c r="P56" s="68"/>
      <c r="Q56" s="68"/>
      <c r="R56" s="68"/>
      <c r="S56" s="37"/>
    </row>
    <row r="57" spans="1:19" s="54" customFormat="1" ht="21" x14ac:dyDescent="0.35">
      <c r="A57" s="34"/>
      <c r="B57" s="34"/>
      <c r="C57" s="34"/>
      <c r="D57" s="37"/>
      <c r="E57" s="37"/>
      <c r="F57" s="37"/>
      <c r="H57" s="37"/>
      <c r="I57" s="37"/>
      <c r="J57" s="37"/>
      <c r="K57" s="37"/>
      <c r="P57" s="34"/>
      <c r="Q57" s="34"/>
      <c r="R57" s="34"/>
      <c r="S57" s="34"/>
    </row>
    <row r="58" spans="1:19" s="54" customFormat="1" ht="21" x14ac:dyDescent="0.35">
      <c r="A58" s="52"/>
      <c r="B58" s="52"/>
      <c r="C58" s="52"/>
      <c r="D58" s="53"/>
      <c r="E58" s="53"/>
      <c r="F58" s="53"/>
      <c r="H58" s="53"/>
      <c r="I58" s="68"/>
      <c r="J58" s="68"/>
      <c r="K58" s="68"/>
      <c r="P58" s="68"/>
      <c r="Q58" s="68"/>
      <c r="R58" s="68"/>
      <c r="S58" s="37"/>
    </row>
    <row r="59" spans="1:19" s="54" customFormat="1" ht="21" x14ac:dyDescent="0.35">
      <c r="D59" s="68"/>
      <c r="E59" s="68"/>
      <c r="F59" s="68"/>
      <c r="H59" s="53"/>
      <c r="I59" s="68"/>
      <c r="J59" s="68"/>
      <c r="K59" s="68"/>
      <c r="P59" s="68"/>
      <c r="Q59" s="68"/>
      <c r="R59" s="68"/>
      <c r="S59" s="37"/>
    </row>
  </sheetData>
  <mergeCells count="26">
    <mergeCell ref="A5:A7"/>
    <mergeCell ref="O5:O7"/>
    <mergeCell ref="P5:P7"/>
    <mergeCell ref="M6:M7"/>
    <mergeCell ref="N6:N7"/>
    <mergeCell ref="C6:C7"/>
    <mergeCell ref="D6:D7"/>
    <mergeCell ref="E6:E7"/>
    <mergeCell ref="H6:H7"/>
    <mergeCell ref="I6:I7"/>
    <mergeCell ref="J6:J7"/>
    <mergeCell ref="K6:K7"/>
    <mergeCell ref="L6:L7"/>
    <mergeCell ref="D2:P3"/>
    <mergeCell ref="S5:S7"/>
    <mergeCell ref="I55:K55"/>
    <mergeCell ref="P55:R55"/>
    <mergeCell ref="I56:K56"/>
    <mergeCell ref="P56:R56"/>
    <mergeCell ref="Q5:Q7"/>
    <mergeCell ref="R5:R7"/>
    <mergeCell ref="I58:K58"/>
    <mergeCell ref="P58:R58"/>
    <mergeCell ref="D59:F59"/>
    <mergeCell ref="I59:K59"/>
    <mergeCell ref="P59:R59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view="pageBreakPreview" zoomScale="60" zoomScaleNormal="80" workbookViewId="0">
      <selection activeCell="E61" sqref="E60:E61"/>
    </sheetView>
  </sheetViews>
  <sheetFormatPr defaultRowHeight="15" x14ac:dyDescent="0.25"/>
  <cols>
    <col min="1" max="1" width="36.28515625" style="15" customWidth="1"/>
    <col min="2" max="2" width="22.85546875" style="15" customWidth="1"/>
    <col min="3" max="3" width="15" style="1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1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8" width="18.85546875" style="15" customWidth="1"/>
    <col min="19" max="19" width="17.28515625" style="15" customWidth="1"/>
    <col min="20" max="16384" width="9.140625" style="15"/>
  </cols>
  <sheetData>
    <row r="1" spans="1:19" ht="10.5" customHeight="1" x14ac:dyDescent="0.25"/>
    <row r="2" spans="1:19" ht="17.25" customHeight="1" x14ac:dyDescent="0.25">
      <c r="D2" s="67" t="s">
        <v>34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9" ht="27" customHeight="1" x14ac:dyDescent="0.25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ht="15.75" x14ac:dyDescent="0.25">
      <c r="S4" s="57" t="s">
        <v>37</v>
      </c>
    </row>
    <row r="5" spans="1:19" ht="15.7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4" t="s">
        <v>29</v>
      </c>
      <c r="S5" s="74" t="s">
        <v>35</v>
      </c>
    </row>
    <row r="6" spans="1:19" ht="15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5"/>
      <c r="S6" s="75"/>
    </row>
    <row r="7" spans="1:19" ht="47.25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6"/>
      <c r="S7" s="76"/>
    </row>
    <row r="8" spans="1:19" ht="15.75" x14ac:dyDescent="0.25">
      <c r="A8" s="17" t="s">
        <v>20</v>
      </c>
      <c r="B8" s="18" t="s">
        <v>41</v>
      </c>
      <c r="C8" s="6">
        <v>14552</v>
      </c>
      <c r="D8" s="3">
        <v>12800</v>
      </c>
      <c r="E8" s="3">
        <v>600</v>
      </c>
      <c r="F8" s="3">
        <v>1152</v>
      </c>
      <c r="G8" s="17">
        <v>9</v>
      </c>
      <c r="H8" s="6">
        <v>38400</v>
      </c>
      <c r="I8" s="3">
        <v>25600</v>
      </c>
      <c r="J8" s="3">
        <v>12800</v>
      </c>
      <c r="K8" s="3"/>
      <c r="L8" s="3"/>
      <c r="M8" s="3"/>
      <c r="N8" s="3"/>
      <c r="O8" s="3"/>
      <c r="P8" s="3"/>
      <c r="Q8" s="3"/>
      <c r="R8" s="3">
        <v>52952</v>
      </c>
      <c r="S8" s="41">
        <v>42096.84</v>
      </c>
    </row>
    <row r="9" spans="1:19" ht="15.75" x14ac:dyDescent="0.25">
      <c r="A9" s="17" t="s">
        <v>21</v>
      </c>
      <c r="B9" s="18" t="s">
        <v>42</v>
      </c>
      <c r="C9" s="6">
        <v>17650</v>
      </c>
      <c r="D9" s="3">
        <v>11300</v>
      </c>
      <c r="E9" s="3">
        <v>700</v>
      </c>
      <c r="F9" s="3">
        <v>5650</v>
      </c>
      <c r="G9" s="17">
        <v>50</v>
      </c>
      <c r="H9" s="6">
        <v>33900</v>
      </c>
      <c r="I9" s="3">
        <v>22600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51550</v>
      </c>
      <c r="S9" s="41">
        <v>41497.75</v>
      </c>
    </row>
    <row r="10" spans="1:19" ht="15.75" x14ac:dyDescent="0.25">
      <c r="A10" s="17" t="s">
        <v>21</v>
      </c>
      <c r="B10" s="18" t="s">
        <v>43</v>
      </c>
      <c r="C10" s="6">
        <v>17650</v>
      </c>
      <c r="D10" s="3">
        <v>11300</v>
      </c>
      <c r="E10" s="3">
        <v>700</v>
      </c>
      <c r="F10" s="3">
        <v>5650</v>
      </c>
      <c r="G10" s="19">
        <v>50</v>
      </c>
      <c r="H10" s="6">
        <v>33900</v>
      </c>
      <c r="I10" s="3">
        <v>22600</v>
      </c>
      <c r="J10" s="3">
        <v>7909.9999999999991</v>
      </c>
      <c r="K10" s="7"/>
      <c r="L10" s="3">
        <v>3390</v>
      </c>
      <c r="M10" s="7"/>
      <c r="N10" s="7"/>
      <c r="O10" s="7"/>
      <c r="P10" s="7"/>
      <c r="Q10" s="7"/>
      <c r="R10" s="3">
        <v>51550</v>
      </c>
      <c r="S10" s="41">
        <v>41497.75</v>
      </c>
    </row>
    <row r="11" spans="1:19" ht="15.75" x14ac:dyDescent="0.25">
      <c r="A11" s="17" t="s">
        <v>21</v>
      </c>
      <c r="B11" s="18" t="s">
        <v>44</v>
      </c>
      <c r="C11" s="6">
        <v>4587</v>
      </c>
      <c r="D11" s="3">
        <v>3390</v>
      </c>
      <c r="E11" s="3">
        <v>180</v>
      </c>
      <c r="F11" s="3">
        <v>1017</v>
      </c>
      <c r="G11" s="19">
        <v>30</v>
      </c>
      <c r="H11" s="6">
        <v>10170</v>
      </c>
      <c r="I11" s="3">
        <v>6780</v>
      </c>
      <c r="J11" s="3">
        <v>2373</v>
      </c>
      <c r="K11" s="7"/>
      <c r="L11" s="3">
        <v>1017</v>
      </c>
      <c r="M11" s="7"/>
      <c r="N11" s="7"/>
      <c r="O11" s="7"/>
      <c r="P11" s="7"/>
      <c r="Q11" s="7"/>
      <c r="R11" s="3">
        <v>14757</v>
      </c>
      <c r="S11" s="41">
        <v>11879.385</v>
      </c>
    </row>
    <row r="12" spans="1:19" ht="15.75" x14ac:dyDescent="0.25">
      <c r="A12" s="17" t="s">
        <v>21</v>
      </c>
      <c r="B12" s="18" t="s">
        <v>89</v>
      </c>
      <c r="C12" s="6">
        <v>8971.9</v>
      </c>
      <c r="D12" s="3">
        <v>7910</v>
      </c>
      <c r="E12" s="3">
        <v>350</v>
      </c>
      <c r="F12" s="3">
        <v>711.9</v>
      </c>
      <c r="G12" s="17">
        <v>9</v>
      </c>
      <c r="H12" s="6">
        <v>20566</v>
      </c>
      <c r="I12" s="3">
        <v>12656</v>
      </c>
      <c r="J12" s="3">
        <v>5537</v>
      </c>
      <c r="K12" s="3"/>
      <c r="L12" s="3">
        <v>2373</v>
      </c>
      <c r="M12" s="3"/>
      <c r="N12" s="3"/>
      <c r="O12" s="3"/>
      <c r="P12" s="3">
        <v>16213.67</v>
      </c>
      <c r="Q12" s="3"/>
      <c r="R12" s="3">
        <v>45751.57</v>
      </c>
      <c r="S12" s="41">
        <v>36830.013850000003</v>
      </c>
    </row>
    <row r="13" spans="1:19" s="22" customFormat="1" ht="15.75" x14ac:dyDescent="0.25">
      <c r="A13" s="20" t="s">
        <v>7</v>
      </c>
      <c r="B13" s="20"/>
      <c r="C13" s="6">
        <v>63410.9</v>
      </c>
      <c r="D13" s="6">
        <v>46700</v>
      </c>
      <c r="E13" s="6">
        <v>2530</v>
      </c>
      <c r="F13" s="6">
        <v>14180.9</v>
      </c>
      <c r="G13" s="21"/>
      <c r="H13" s="6">
        <v>136936</v>
      </c>
      <c r="I13" s="6">
        <v>90236</v>
      </c>
      <c r="J13" s="6">
        <v>36530</v>
      </c>
      <c r="K13" s="6">
        <v>0</v>
      </c>
      <c r="L13" s="6">
        <v>10170</v>
      </c>
      <c r="M13" s="6">
        <v>0</v>
      </c>
      <c r="N13" s="6">
        <v>0</v>
      </c>
      <c r="O13" s="6">
        <v>0</v>
      </c>
      <c r="P13" s="6">
        <v>16213.67</v>
      </c>
      <c r="Q13" s="6">
        <v>0</v>
      </c>
      <c r="R13" s="6">
        <v>216560.57</v>
      </c>
      <c r="S13" s="28">
        <v>173801.73885000002</v>
      </c>
    </row>
    <row r="14" spans="1:19" ht="15.75" x14ac:dyDescent="0.25">
      <c r="A14" s="17" t="s">
        <v>22</v>
      </c>
      <c r="B14" s="18" t="s">
        <v>46</v>
      </c>
      <c r="C14" s="6">
        <v>14300</v>
      </c>
      <c r="D14" s="3">
        <v>9000</v>
      </c>
      <c r="E14" s="3">
        <v>800</v>
      </c>
      <c r="F14" s="3">
        <v>4500</v>
      </c>
      <c r="G14" s="17">
        <v>50</v>
      </c>
      <c r="H14" s="6">
        <v>24300</v>
      </c>
      <c r="I14" s="3">
        <v>16200</v>
      </c>
      <c r="J14" s="3">
        <v>5400</v>
      </c>
      <c r="K14" s="3"/>
      <c r="L14" s="3">
        <v>2700</v>
      </c>
      <c r="M14" s="3"/>
      <c r="N14" s="3"/>
      <c r="O14" s="3"/>
      <c r="P14" s="3"/>
      <c r="Q14" s="3"/>
      <c r="R14" s="3">
        <v>38600</v>
      </c>
      <c r="S14" s="41">
        <v>31073</v>
      </c>
    </row>
    <row r="15" spans="1:19" ht="15.75" x14ac:dyDescent="0.25">
      <c r="A15" s="17" t="s">
        <v>22</v>
      </c>
      <c r="B15" s="18" t="s">
        <v>47</v>
      </c>
      <c r="C15" s="6">
        <v>14120</v>
      </c>
      <c r="D15" s="3">
        <v>9000</v>
      </c>
      <c r="E15" s="3">
        <v>800</v>
      </c>
      <c r="F15" s="3">
        <v>4320</v>
      </c>
      <c r="G15" s="17">
        <v>48</v>
      </c>
      <c r="H15" s="6">
        <v>26100</v>
      </c>
      <c r="I15" s="3">
        <v>18000</v>
      </c>
      <c r="J15" s="3">
        <v>5400</v>
      </c>
      <c r="K15" s="3"/>
      <c r="L15" s="3">
        <v>2700</v>
      </c>
      <c r="M15" s="3"/>
      <c r="N15" s="3"/>
      <c r="O15" s="3"/>
      <c r="P15" s="3"/>
      <c r="Q15" s="3"/>
      <c r="R15" s="3">
        <v>40220</v>
      </c>
      <c r="S15" s="41">
        <v>32377.1</v>
      </c>
    </row>
    <row r="16" spans="1:19" ht="15.75" x14ac:dyDescent="0.25">
      <c r="A16" s="17" t="s">
        <v>22</v>
      </c>
      <c r="B16" s="18" t="s">
        <v>90</v>
      </c>
      <c r="C16" s="6">
        <v>7150</v>
      </c>
      <c r="D16" s="3">
        <v>4500</v>
      </c>
      <c r="E16" s="3">
        <v>400</v>
      </c>
      <c r="F16" s="3">
        <v>2250</v>
      </c>
      <c r="G16" s="17">
        <v>50</v>
      </c>
      <c r="H16" s="6">
        <v>12150</v>
      </c>
      <c r="I16" s="3">
        <v>8100</v>
      </c>
      <c r="J16" s="3">
        <v>2700</v>
      </c>
      <c r="K16" s="3"/>
      <c r="L16" s="3">
        <v>1350</v>
      </c>
      <c r="M16" s="3">
        <v>36350.050000000003</v>
      </c>
      <c r="N16" s="3"/>
      <c r="O16" s="3"/>
      <c r="P16" s="3">
        <v>18781.7</v>
      </c>
      <c r="Q16" s="3"/>
      <c r="R16" s="3">
        <v>74431.75</v>
      </c>
      <c r="S16" s="41">
        <v>59917.558749999997</v>
      </c>
    </row>
    <row r="17" spans="1:19" ht="15.75" x14ac:dyDescent="0.25">
      <c r="A17" s="17" t="s">
        <v>22</v>
      </c>
      <c r="B17" s="18" t="s">
        <v>49</v>
      </c>
      <c r="C17" s="6">
        <v>7100</v>
      </c>
      <c r="D17" s="3">
        <v>4500</v>
      </c>
      <c r="E17" s="3">
        <v>350</v>
      </c>
      <c r="F17" s="3">
        <v>2250</v>
      </c>
      <c r="G17" s="17">
        <v>50</v>
      </c>
      <c r="H17" s="6">
        <v>12150</v>
      </c>
      <c r="I17" s="3">
        <v>8100</v>
      </c>
      <c r="J17" s="3">
        <v>2700</v>
      </c>
      <c r="K17" s="3"/>
      <c r="L17" s="3">
        <v>1350</v>
      </c>
      <c r="M17" s="3"/>
      <c r="N17" s="3"/>
      <c r="O17" s="3">
        <v>6342.35</v>
      </c>
      <c r="P17" s="3"/>
      <c r="Q17" s="3"/>
      <c r="R17" s="3">
        <v>25592.35</v>
      </c>
      <c r="S17" s="41">
        <v>20601.84175</v>
      </c>
    </row>
    <row r="18" spans="1:19" s="22" customFormat="1" ht="15.75" x14ac:dyDescent="0.25">
      <c r="A18" s="20" t="s">
        <v>7</v>
      </c>
      <c r="B18" s="20"/>
      <c r="C18" s="6">
        <v>42670</v>
      </c>
      <c r="D18" s="6">
        <v>27000</v>
      </c>
      <c r="E18" s="6">
        <v>2350</v>
      </c>
      <c r="F18" s="6">
        <v>13320</v>
      </c>
      <c r="G18" s="6"/>
      <c r="H18" s="6">
        <v>74700</v>
      </c>
      <c r="I18" s="6">
        <v>50400</v>
      </c>
      <c r="J18" s="6">
        <v>16200</v>
      </c>
      <c r="K18" s="6">
        <v>0</v>
      </c>
      <c r="L18" s="6">
        <v>8100</v>
      </c>
      <c r="M18" s="6">
        <v>36350.050000000003</v>
      </c>
      <c r="N18" s="6">
        <v>0</v>
      </c>
      <c r="O18" s="6">
        <v>6342.35</v>
      </c>
      <c r="P18" s="6">
        <v>18781.7</v>
      </c>
      <c r="Q18" s="6">
        <v>0</v>
      </c>
      <c r="R18" s="6">
        <v>178844.1</v>
      </c>
      <c r="S18" s="28">
        <v>143969.50049999999</v>
      </c>
    </row>
    <row r="19" spans="1:19" ht="15.75" x14ac:dyDescent="0.25">
      <c r="A19" s="17" t="s">
        <v>23</v>
      </c>
      <c r="B19" s="18" t="s">
        <v>50</v>
      </c>
      <c r="C19" s="6">
        <v>5260</v>
      </c>
      <c r="D19" s="3">
        <v>3320</v>
      </c>
      <c r="E19" s="3">
        <v>280</v>
      </c>
      <c r="F19" s="3">
        <v>1660</v>
      </c>
      <c r="G19" s="5">
        <v>50</v>
      </c>
      <c r="H19" s="6">
        <v>8300</v>
      </c>
      <c r="I19" s="3">
        <v>5644</v>
      </c>
      <c r="J19" s="3">
        <v>1660</v>
      </c>
      <c r="K19" s="3"/>
      <c r="L19" s="3">
        <v>996</v>
      </c>
      <c r="M19" s="3"/>
      <c r="N19" s="3"/>
      <c r="O19" s="3"/>
      <c r="P19" s="3"/>
      <c r="Q19" s="3"/>
      <c r="R19" s="3">
        <v>13560</v>
      </c>
      <c r="S19" s="41">
        <v>10915.8</v>
      </c>
    </row>
    <row r="20" spans="1:19" ht="15" customHeight="1" x14ac:dyDescent="0.25">
      <c r="A20" s="17" t="s">
        <v>23</v>
      </c>
      <c r="B20" s="18" t="s">
        <v>51</v>
      </c>
      <c r="C20" s="6">
        <v>11390</v>
      </c>
      <c r="D20" s="3">
        <v>8300</v>
      </c>
      <c r="E20" s="3">
        <v>600</v>
      </c>
      <c r="F20" s="3">
        <v>2490</v>
      </c>
      <c r="G20" s="5">
        <v>30</v>
      </c>
      <c r="H20" s="6">
        <v>22410</v>
      </c>
      <c r="I20" s="3">
        <v>15770</v>
      </c>
      <c r="J20" s="3">
        <v>4150</v>
      </c>
      <c r="K20" s="3"/>
      <c r="L20" s="3">
        <v>2490</v>
      </c>
      <c r="M20" s="3"/>
      <c r="N20" s="3"/>
      <c r="O20" s="3"/>
      <c r="P20" s="3"/>
      <c r="Q20" s="3"/>
      <c r="R20" s="3">
        <v>33800</v>
      </c>
      <c r="S20" s="41">
        <v>27209</v>
      </c>
    </row>
    <row r="21" spans="1:19" ht="15.75" x14ac:dyDescent="0.25">
      <c r="A21" s="17" t="s">
        <v>23</v>
      </c>
      <c r="B21" s="18" t="s">
        <v>91</v>
      </c>
      <c r="C21" s="6">
        <v>5197</v>
      </c>
      <c r="D21" s="3">
        <v>4150</v>
      </c>
      <c r="E21" s="3">
        <v>300</v>
      </c>
      <c r="F21" s="3">
        <v>747</v>
      </c>
      <c r="G21" s="17">
        <v>18</v>
      </c>
      <c r="H21" s="6">
        <v>10375</v>
      </c>
      <c r="I21" s="3">
        <v>7055</v>
      </c>
      <c r="J21" s="3">
        <v>2075</v>
      </c>
      <c r="K21" s="3"/>
      <c r="L21" s="3">
        <v>1245</v>
      </c>
      <c r="M21" s="3">
        <v>29069.08</v>
      </c>
      <c r="N21" s="3"/>
      <c r="O21" s="3"/>
      <c r="P21" s="3">
        <v>15723.68</v>
      </c>
      <c r="Q21" s="3"/>
      <c r="R21" s="3">
        <v>60364.76</v>
      </c>
      <c r="S21" s="41">
        <v>48593.631800000003</v>
      </c>
    </row>
    <row r="22" spans="1:19" ht="15" customHeight="1" x14ac:dyDescent="0.25">
      <c r="A22" s="17" t="s">
        <v>23</v>
      </c>
      <c r="B22" s="18" t="s">
        <v>54</v>
      </c>
      <c r="C22" s="6">
        <v>13150</v>
      </c>
      <c r="D22" s="3">
        <v>8300</v>
      </c>
      <c r="E22" s="3">
        <v>700</v>
      </c>
      <c r="F22" s="3">
        <v>4150</v>
      </c>
      <c r="G22" s="17">
        <v>50</v>
      </c>
      <c r="H22" s="6">
        <v>20750</v>
      </c>
      <c r="I22" s="3">
        <v>14110</v>
      </c>
      <c r="J22" s="3">
        <v>4150</v>
      </c>
      <c r="K22" s="3"/>
      <c r="L22" s="3">
        <v>2490</v>
      </c>
      <c r="M22" s="3"/>
      <c r="N22" s="3"/>
      <c r="O22" s="3"/>
      <c r="P22" s="3"/>
      <c r="Q22" s="3"/>
      <c r="R22" s="3">
        <v>33900</v>
      </c>
      <c r="S22" s="41">
        <v>27289.5</v>
      </c>
    </row>
    <row r="23" spans="1:19" ht="15.75" x14ac:dyDescent="0.25">
      <c r="A23" s="17" t="s">
        <v>23</v>
      </c>
      <c r="B23" s="17" t="s">
        <v>55</v>
      </c>
      <c r="C23" s="6">
        <v>13250</v>
      </c>
      <c r="D23" s="3">
        <v>8300</v>
      </c>
      <c r="E23" s="3">
        <v>800</v>
      </c>
      <c r="F23" s="3">
        <v>4150</v>
      </c>
      <c r="G23" s="17">
        <v>50</v>
      </c>
      <c r="H23" s="6">
        <v>21165</v>
      </c>
      <c r="I23" s="3">
        <v>14525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34415</v>
      </c>
      <c r="S23" s="41">
        <v>27704.075000000001</v>
      </c>
    </row>
    <row r="24" spans="1:19" ht="15.75" x14ac:dyDescent="0.25">
      <c r="A24" s="17" t="s">
        <v>23</v>
      </c>
      <c r="B24" s="18" t="s">
        <v>93</v>
      </c>
      <c r="C24" s="6">
        <v>13250</v>
      </c>
      <c r="D24" s="3">
        <v>8300</v>
      </c>
      <c r="E24" s="3">
        <v>800</v>
      </c>
      <c r="F24" s="3">
        <v>4150</v>
      </c>
      <c r="G24" s="17">
        <v>50</v>
      </c>
      <c r="H24" s="6">
        <v>20750</v>
      </c>
      <c r="I24" s="3">
        <v>14110</v>
      </c>
      <c r="J24" s="3">
        <v>4150</v>
      </c>
      <c r="K24" s="3"/>
      <c r="L24" s="3">
        <v>2490</v>
      </c>
      <c r="M24" s="3"/>
      <c r="N24" s="3"/>
      <c r="O24" s="3"/>
      <c r="P24" s="3"/>
      <c r="Q24" s="3"/>
      <c r="R24" s="3">
        <v>34000</v>
      </c>
      <c r="S24" s="41">
        <v>27370</v>
      </c>
    </row>
    <row r="25" spans="1:19" ht="15.75" x14ac:dyDescent="0.25">
      <c r="A25" s="17" t="s">
        <v>23</v>
      </c>
      <c r="B25" s="18" t="s">
        <v>57</v>
      </c>
      <c r="C25" s="6">
        <v>12884</v>
      </c>
      <c r="D25" s="3">
        <v>8300</v>
      </c>
      <c r="E25" s="3">
        <v>600</v>
      </c>
      <c r="F25" s="3">
        <v>3984</v>
      </c>
      <c r="G25" s="17">
        <v>48</v>
      </c>
      <c r="H25" s="6">
        <v>20750</v>
      </c>
      <c r="I25" s="3">
        <v>14110</v>
      </c>
      <c r="J25" s="3">
        <v>4150</v>
      </c>
      <c r="K25" s="3"/>
      <c r="L25" s="3">
        <v>2490</v>
      </c>
      <c r="M25" s="3"/>
      <c r="N25" s="3"/>
      <c r="O25" s="3"/>
      <c r="P25" s="3"/>
      <c r="Q25" s="3"/>
      <c r="R25" s="3">
        <v>33634</v>
      </c>
      <c r="S25" s="41">
        <v>27075.37</v>
      </c>
    </row>
    <row r="26" spans="1:19" s="22" customFormat="1" ht="15.75" x14ac:dyDescent="0.25">
      <c r="A26" s="20" t="s">
        <v>7</v>
      </c>
      <c r="B26" s="20"/>
      <c r="C26" s="6">
        <v>74381</v>
      </c>
      <c r="D26" s="6">
        <v>48970</v>
      </c>
      <c r="E26" s="6">
        <v>4080</v>
      </c>
      <c r="F26" s="6">
        <v>21331</v>
      </c>
      <c r="G26" s="6"/>
      <c r="H26" s="6">
        <v>124500</v>
      </c>
      <c r="I26" s="6">
        <v>85324</v>
      </c>
      <c r="J26" s="6">
        <v>24485</v>
      </c>
      <c r="K26" s="6">
        <v>0</v>
      </c>
      <c r="L26" s="6">
        <v>14691</v>
      </c>
      <c r="M26" s="6">
        <v>29069.08</v>
      </c>
      <c r="N26" s="6">
        <v>0</v>
      </c>
      <c r="O26" s="6">
        <v>0</v>
      </c>
      <c r="P26" s="6">
        <v>15723.68</v>
      </c>
      <c r="Q26" s="6">
        <v>0</v>
      </c>
      <c r="R26" s="6">
        <v>243673.76</v>
      </c>
      <c r="S26" s="28">
        <v>196157.3768</v>
      </c>
    </row>
    <row r="27" spans="1:19" ht="15.75" x14ac:dyDescent="0.25">
      <c r="A27" s="17" t="s">
        <v>24</v>
      </c>
      <c r="B27" s="18" t="s">
        <v>59</v>
      </c>
      <c r="C27" s="6">
        <v>9037.5</v>
      </c>
      <c r="D27" s="3">
        <v>5625</v>
      </c>
      <c r="E27" s="3">
        <v>600</v>
      </c>
      <c r="F27" s="3">
        <v>2812.5</v>
      </c>
      <c r="G27" s="5">
        <v>50</v>
      </c>
      <c r="H27" s="6">
        <v>14625</v>
      </c>
      <c r="I27" s="3">
        <v>10125</v>
      </c>
      <c r="J27" s="3">
        <v>2812.5</v>
      </c>
      <c r="K27" s="3"/>
      <c r="L27" s="3">
        <v>1687.5</v>
      </c>
      <c r="M27" s="3"/>
      <c r="N27" s="3"/>
      <c r="O27" s="3">
        <v>5991.45</v>
      </c>
      <c r="P27" s="3"/>
      <c r="Q27" s="3"/>
      <c r="R27" s="3">
        <v>29653.95</v>
      </c>
      <c r="S27" s="41">
        <v>23871.429749999999</v>
      </c>
    </row>
    <row r="28" spans="1:19" ht="15.75" x14ac:dyDescent="0.25">
      <c r="A28" s="17" t="s">
        <v>24</v>
      </c>
      <c r="B28" s="18" t="s">
        <v>60</v>
      </c>
      <c r="C28" s="6">
        <v>11850</v>
      </c>
      <c r="D28" s="3">
        <v>7500</v>
      </c>
      <c r="E28" s="3">
        <v>600</v>
      </c>
      <c r="F28" s="3">
        <v>3750</v>
      </c>
      <c r="G28" s="5">
        <v>50</v>
      </c>
      <c r="H28" s="6">
        <v>18000</v>
      </c>
      <c r="I28" s="3">
        <v>12000</v>
      </c>
      <c r="J28" s="3">
        <v>3750</v>
      </c>
      <c r="K28" s="3"/>
      <c r="L28" s="3">
        <v>2250</v>
      </c>
      <c r="M28" s="3"/>
      <c r="N28" s="3"/>
      <c r="O28" s="3"/>
      <c r="P28" s="3"/>
      <c r="Q28" s="3"/>
      <c r="R28" s="3">
        <v>29850</v>
      </c>
      <c r="S28" s="41">
        <v>24029.25</v>
      </c>
    </row>
    <row r="29" spans="1:19" ht="15.75" x14ac:dyDescent="0.25">
      <c r="A29" s="17" t="s">
        <v>24</v>
      </c>
      <c r="B29" s="18" t="s">
        <v>61</v>
      </c>
      <c r="C29" s="6">
        <v>11950</v>
      </c>
      <c r="D29" s="3">
        <v>7500</v>
      </c>
      <c r="E29" s="3">
        <v>700</v>
      </c>
      <c r="F29" s="3">
        <v>3750</v>
      </c>
      <c r="G29" s="5">
        <v>50</v>
      </c>
      <c r="H29" s="6">
        <v>18000</v>
      </c>
      <c r="I29" s="3">
        <v>12000</v>
      </c>
      <c r="J29" s="3">
        <v>3750</v>
      </c>
      <c r="K29" s="3"/>
      <c r="L29" s="3">
        <v>2250</v>
      </c>
      <c r="M29" s="3"/>
      <c r="N29" s="3"/>
      <c r="O29" s="3"/>
      <c r="P29" s="3">
        <v>16565.759999999998</v>
      </c>
      <c r="Q29" s="3"/>
      <c r="R29" s="3">
        <v>46515.759999999995</v>
      </c>
      <c r="S29" s="41">
        <v>37445.186799999996</v>
      </c>
    </row>
    <row r="30" spans="1:19" ht="15.75" x14ac:dyDescent="0.25">
      <c r="A30" s="17" t="s">
        <v>24</v>
      </c>
      <c r="B30" s="18" t="s">
        <v>48</v>
      </c>
      <c r="C30" s="6">
        <v>11950</v>
      </c>
      <c r="D30" s="3">
        <v>7500</v>
      </c>
      <c r="E30" s="3">
        <v>700</v>
      </c>
      <c r="F30" s="3">
        <v>3750</v>
      </c>
      <c r="G30" s="5">
        <v>50</v>
      </c>
      <c r="H30" s="6">
        <v>18000</v>
      </c>
      <c r="I30" s="3">
        <v>12000</v>
      </c>
      <c r="J30" s="3">
        <v>3750</v>
      </c>
      <c r="K30" s="3"/>
      <c r="L30" s="3">
        <v>2250</v>
      </c>
      <c r="M30" s="3"/>
      <c r="N30" s="3"/>
      <c r="O30" s="3"/>
      <c r="P30" s="3"/>
      <c r="Q30" s="3"/>
      <c r="R30" s="3">
        <v>29950</v>
      </c>
      <c r="S30" s="41">
        <v>24109.75</v>
      </c>
    </row>
    <row r="31" spans="1:19" ht="15.75" x14ac:dyDescent="0.25">
      <c r="A31" s="17" t="s">
        <v>24</v>
      </c>
      <c r="B31" s="18" t="s">
        <v>62</v>
      </c>
      <c r="C31" s="6">
        <v>8681.25</v>
      </c>
      <c r="D31" s="3">
        <v>5625</v>
      </c>
      <c r="E31" s="3">
        <v>525</v>
      </c>
      <c r="F31" s="3">
        <v>2531.25</v>
      </c>
      <c r="G31" s="5">
        <v>45</v>
      </c>
      <c r="H31" s="6">
        <v>14625</v>
      </c>
      <c r="I31" s="3">
        <v>10125</v>
      </c>
      <c r="J31" s="3">
        <v>2812.5</v>
      </c>
      <c r="K31" s="3"/>
      <c r="L31" s="3">
        <v>1687.5</v>
      </c>
      <c r="M31" s="3">
        <v>29035.75</v>
      </c>
      <c r="N31" s="3"/>
      <c r="O31" s="3"/>
      <c r="P31" s="3">
        <v>5370.9</v>
      </c>
      <c r="Q31" s="3"/>
      <c r="R31" s="3">
        <v>57712.9</v>
      </c>
      <c r="S31" s="41">
        <v>46458.8845</v>
      </c>
    </row>
    <row r="32" spans="1:19" ht="15.75" x14ac:dyDescent="0.25">
      <c r="A32" s="17" t="s">
        <v>24</v>
      </c>
      <c r="B32" s="18" t="s">
        <v>92</v>
      </c>
      <c r="C32" s="6">
        <v>12050</v>
      </c>
      <c r="D32" s="3">
        <v>7500</v>
      </c>
      <c r="E32" s="3">
        <v>800</v>
      </c>
      <c r="F32" s="3">
        <v>3750</v>
      </c>
      <c r="G32" s="5">
        <v>50</v>
      </c>
      <c r="H32" s="6">
        <v>18000</v>
      </c>
      <c r="I32" s="3">
        <v>12000</v>
      </c>
      <c r="J32" s="3">
        <v>3750</v>
      </c>
      <c r="K32" s="3"/>
      <c r="L32" s="3">
        <v>2250</v>
      </c>
      <c r="M32" s="3"/>
      <c r="N32" s="3"/>
      <c r="O32" s="3"/>
      <c r="P32" s="3"/>
      <c r="Q32" s="3"/>
      <c r="R32" s="3">
        <v>30050</v>
      </c>
      <c r="S32" s="41">
        <v>24190.25</v>
      </c>
    </row>
    <row r="33" spans="1:19" ht="15.75" x14ac:dyDescent="0.25">
      <c r="A33" s="17" t="s">
        <v>24</v>
      </c>
      <c r="B33" s="18" t="s">
        <v>64</v>
      </c>
      <c r="C33" s="6">
        <v>9575</v>
      </c>
      <c r="D33" s="3">
        <v>7500</v>
      </c>
      <c r="E33" s="3">
        <v>500</v>
      </c>
      <c r="F33" s="3">
        <v>1575</v>
      </c>
      <c r="G33" s="5">
        <v>21</v>
      </c>
      <c r="H33" s="6">
        <v>18000</v>
      </c>
      <c r="I33" s="3">
        <v>12000</v>
      </c>
      <c r="J33" s="3">
        <v>3750</v>
      </c>
      <c r="K33" s="3"/>
      <c r="L33" s="3">
        <v>2250</v>
      </c>
      <c r="M33" s="3"/>
      <c r="N33" s="3"/>
      <c r="O33" s="3"/>
      <c r="P33" s="3"/>
      <c r="Q33" s="3"/>
      <c r="R33" s="3">
        <v>27575</v>
      </c>
      <c r="S33" s="41">
        <v>22197.875</v>
      </c>
    </row>
    <row r="34" spans="1:19" ht="16.5" customHeight="1" x14ac:dyDescent="0.25">
      <c r="A34" s="17" t="s">
        <v>25</v>
      </c>
      <c r="B34" s="18" t="s">
        <v>65</v>
      </c>
      <c r="C34" s="6">
        <v>10242.5</v>
      </c>
      <c r="D34" s="3">
        <v>6375</v>
      </c>
      <c r="E34" s="3">
        <v>680</v>
      </c>
      <c r="F34" s="3">
        <v>3187.5</v>
      </c>
      <c r="G34" s="5">
        <v>50</v>
      </c>
      <c r="H34" s="6">
        <v>15937.5</v>
      </c>
      <c r="I34" s="3">
        <v>10837.5</v>
      </c>
      <c r="J34" s="3">
        <v>3187.5</v>
      </c>
      <c r="K34" s="3"/>
      <c r="L34" s="3">
        <v>1912.5</v>
      </c>
      <c r="M34" s="3"/>
      <c r="N34" s="3"/>
      <c r="O34" s="3"/>
      <c r="P34" s="3">
        <v>4455.84</v>
      </c>
      <c r="Q34" s="3"/>
      <c r="R34" s="3">
        <v>30635.84</v>
      </c>
      <c r="S34" s="41">
        <v>24661.851200000001</v>
      </c>
    </row>
    <row r="35" spans="1:19" ht="15.75" x14ac:dyDescent="0.25">
      <c r="A35" s="17" t="s">
        <v>24</v>
      </c>
      <c r="B35" s="18" t="s">
        <v>66</v>
      </c>
      <c r="C35" s="6">
        <v>9575</v>
      </c>
      <c r="D35" s="3">
        <v>7500</v>
      </c>
      <c r="E35" s="3">
        <v>500</v>
      </c>
      <c r="F35" s="3">
        <v>1575</v>
      </c>
      <c r="G35" s="5">
        <v>21</v>
      </c>
      <c r="H35" s="6">
        <v>19500</v>
      </c>
      <c r="I35" s="3">
        <v>13500</v>
      </c>
      <c r="J35" s="3">
        <v>3750</v>
      </c>
      <c r="K35" s="3"/>
      <c r="L35" s="3">
        <v>2250</v>
      </c>
      <c r="M35" s="3"/>
      <c r="N35" s="3"/>
      <c r="O35" s="3"/>
      <c r="P35" s="3"/>
      <c r="Q35" s="3"/>
      <c r="R35" s="3">
        <v>29075</v>
      </c>
      <c r="S35" s="41">
        <v>23405.375</v>
      </c>
    </row>
    <row r="36" spans="1:19" ht="15.75" x14ac:dyDescent="0.25">
      <c r="A36" s="17" t="s">
        <v>24</v>
      </c>
      <c r="B36" s="18" t="s">
        <v>56</v>
      </c>
      <c r="C36" s="6">
        <v>10800</v>
      </c>
      <c r="D36" s="3">
        <v>7500</v>
      </c>
      <c r="E36" s="3">
        <v>600</v>
      </c>
      <c r="F36" s="3">
        <v>2700</v>
      </c>
      <c r="G36" s="5">
        <v>36</v>
      </c>
      <c r="H36" s="6">
        <v>18000</v>
      </c>
      <c r="I36" s="3">
        <v>12000</v>
      </c>
      <c r="J36" s="3">
        <v>3750</v>
      </c>
      <c r="K36" s="3"/>
      <c r="L36" s="3">
        <v>2250</v>
      </c>
      <c r="M36" s="3"/>
      <c r="N36" s="3"/>
      <c r="O36" s="3"/>
      <c r="P36" s="3"/>
      <c r="Q36" s="3"/>
      <c r="R36" s="3">
        <v>28800</v>
      </c>
      <c r="S36" s="41">
        <v>23184</v>
      </c>
    </row>
    <row r="37" spans="1:19" ht="15.75" x14ac:dyDescent="0.25">
      <c r="A37" s="17" t="s">
        <v>25</v>
      </c>
      <c r="B37" s="18" t="s">
        <v>67</v>
      </c>
      <c r="C37" s="6">
        <v>8212.5</v>
      </c>
      <c r="D37" s="3">
        <v>6750</v>
      </c>
      <c r="E37" s="11">
        <v>450</v>
      </c>
      <c r="F37" s="3">
        <v>1012.5</v>
      </c>
      <c r="G37" s="10">
        <v>15</v>
      </c>
      <c r="H37" s="6">
        <v>17550</v>
      </c>
      <c r="I37" s="3">
        <v>12150</v>
      </c>
      <c r="J37" s="3">
        <v>3375</v>
      </c>
      <c r="K37" s="11"/>
      <c r="L37" s="3">
        <v>2025</v>
      </c>
      <c r="M37" s="11"/>
      <c r="N37" s="11"/>
      <c r="O37" s="11"/>
      <c r="P37" s="11">
        <v>2002.2</v>
      </c>
      <c r="Q37" s="11"/>
      <c r="R37" s="3">
        <v>27764.7</v>
      </c>
      <c r="S37" s="41">
        <v>22350.583500000001</v>
      </c>
    </row>
    <row r="38" spans="1:19" s="23" customFormat="1" ht="15" customHeight="1" x14ac:dyDescent="0.25">
      <c r="A38" s="17" t="s">
        <v>24</v>
      </c>
      <c r="B38" s="17" t="s">
        <v>68</v>
      </c>
      <c r="C38" s="6">
        <v>11750</v>
      </c>
      <c r="D38" s="3">
        <v>7500</v>
      </c>
      <c r="E38" s="3">
        <v>500</v>
      </c>
      <c r="F38" s="3">
        <v>3750</v>
      </c>
      <c r="G38" s="5">
        <v>50</v>
      </c>
      <c r="H38" s="6">
        <v>18000</v>
      </c>
      <c r="I38" s="3">
        <v>12000</v>
      </c>
      <c r="J38" s="3">
        <v>3750</v>
      </c>
      <c r="K38" s="3"/>
      <c r="L38" s="3">
        <v>2250</v>
      </c>
      <c r="M38" s="3"/>
      <c r="N38" s="3"/>
      <c r="O38" s="3"/>
      <c r="P38" s="3"/>
      <c r="Q38" s="3"/>
      <c r="R38" s="3">
        <v>29750</v>
      </c>
      <c r="S38" s="41">
        <v>23948.75</v>
      </c>
    </row>
    <row r="39" spans="1:19" s="22" customFormat="1" ht="15.75" x14ac:dyDescent="0.25">
      <c r="A39" s="20" t="s">
        <v>7</v>
      </c>
      <c r="B39" s="20"/>
      <c r="C39" s="6">
        <v>125673.75</v>
      </c>
      <c r="D39" s="6">
        <v>84375</v>
      </c>
      <c r="E39" s="6">
        <v>7155</v>
      </c>
      <c r="F39" s="6">
        <v>34143.75</v>
      </c>
      <c r="G39" s="6"/>
      <c r="H39" s="6">
        <v>208237.5</v>
      </c>
      <c r="I39" s="6">
        <v>140737.5</v>
      </c>
      <c r="J39" s="6">
        <v>42187.5</v>
      </c>
      <c r="K39" s="6">
        <v>0</v>
      </c>
      <c r="L39" s="6">
        <v>25312.5</v>
      </c>
      <c r="M39" s="6">
        <v>29035.75</v>
      </c>
      <c r="N39" s="6">
        <v>0</v>
      </c>
      <c r="O39" s="6">
        <v>5991.45</v>
      </c>
      <c r="P39" s="6">
        <v>28394.699999999997</v>
      </c>
      <c r="Q39" s="6">
        <v>0</v>
      </c>
      <c r="R39" s="6">
        <v>397333.15</v>
      </c>
      <c r="S39" s="28">
        <v>319853.18575</v>
      </c>
    </row>
    <row r="40" spans="1:19" ht="15.75" x14ac:dyDescent="0.25">
      <c r="A40" s="17" t="s">
        <v>26</v>
      </c>
      <c r="B40" s="18" t="s">
        <v>70</v>
      </c>
      <c r="C40" s="6">
        <v>11008</v>
      </c>
      <c r="D40" s="3">
        <v>7100</v>
      </c>
      <c r="E40" s="3">
        <v>500</v>
      </c>
      <c r="F40" s="3">
        <v>3408</v>
      </c>
      <c r="G40" s="5">
        <v>48</v>
      </c>
      <c r="H40" s="6">
        <v>11715</v>
      </c>
      <c r="I40" s="3">
        <v>6390</v>
      </c>
      <c r="J40" s="3">
        <v>3195</v>
      </c>
      <c r="K40" s="3"/>
      <c r="L40" s="3">
        <v>2130</v>
      </c>
      <c r="M40" s="3"/>
      <c r="N40" s="3"/>
      <c r="O40" s="3"/>
      <c r="P40" s="3"/>
      <c r="Q40" s="3"/>
      <c r="R40" s="3">
        <v>22723</v>
      </c>
      <c r="S40" s="41">
        <v>18292.014999999999</v>
      </c>
    </row>
    <row r="41" spans="1:19" ht="15.75" x14ac:dyDescent="0.25">
      <c r="A41" s="17" t="s">
        <v>26</v>
      </c>
      <c r="B41" s="18" t="s">
        <v>71</v>
      </c>
      <c r="C41" s="6">
        <v>8339</v>
      </c>
      <c r="D41" s="3">
        <v>7100</v>
      </c>
      <c r="E41" s="3">
        <v>600</v>
      </c>
      <c r="F41" s="3">
        <v>639</v>
      </c>
      <c r="G41" s="5">
        <v>9</v>
      </c>
      <c r="H41" s="6">
        <v>15975</v>
      </c>
      <c r="I41" s="3">
        <v>10650</v>
      </c>
      <c r="J41" s="3">
        <v>3195</v>
      </c>
      <c r="K41" s="3"/>
      <c r="L41" s="3">
        <v>2130</v>
      </c>
      <c r="M41" s="3"/>
      <c r="N41" s="3"/>
      <c r="O41" s="3"/>
      <c r="P41" s="3"/>
      <c r="Q41" s="3"/>
      <c r="R41" s="3">
        <v>24314</v>
      </c>
      <c r="S41" s="41">
        <v>19572.77</v>
      </c>
    </row>
    <row r="42" spans="1:19" ht="15.75" x14ac:dyDescent="0.25">
      <c r="A42" s="17" t="s">
        <v>26</v>
      </c>
      <c r="B42" s="18" t="s">
        <v>72</v>
      </c>
      <c r="C42" s="6">
        <v>9091</v>
      </c>
      <c r="D42" s="3">
        <v>7100</v>
      </c>
      <c r="E42" s="3">
        <v>500</v>
      </c>
      <c r="F42" s="3">
        <v>1491</v>
      </c>
      <c r="G42" s="5">
        <v>21</v>
      </c>
      <c r="H42" s="6">
        <v>15975</v>
      </c>
      <c r="I42" s="3">
        <v>10650</v>
      </c>
      <c r="J42" s="3">
        <v>3195</v>
      </c>
      <c r="K42" s="3"/>
      <c r="L42" s="3">
        <v>2130</v>
      </c>
      <c r="M42" s="3"/>
      <c r="N42" s="3"/>
      <c r="O42" s="3"/>
      <c r="P42" s="3"/>
      <c r="Q42" s="3"/>
      <c r="R42" s="3">
        <v>25066</v>
      </c>
      <c r="S42" s="41">
        <v>20178.13</v>
      </c>
    </row>
    <row r="43" spans="1:19" ht="15.75" x14ac:dyDescent="0.25">
      <c r="A43" s="17" t="s">
        <v>26</v>
      </c>
      <c r="B43" s="18" t="s">
        <v>73</v>
      </c>
      <c r="C43" s="6">
        <v>9517</v>
      </c>
      <c r="D43" s="3">
        <v>7100</v>
      </c>
      <c r="E43" s="11">
        <v>500</v>
      </c>
      <c r="F43" s="3">
        <v>1917</v>
      </c>
      <c r="G43" s="10">
        <v>27</v>
      </c>
      <c r="H43" s="6">
        <v>15975</v>
      </c>
      <c r="I43" s="3">
        <v>10650</v>
      </c>
      <c r="J43" s="3">
        <v>3195</v>
      </c>
      <c r="K43" s="11"/>
      <c r="L43" s="3">
        <v>2130</v>
      </c>
      <c r="M43" s="11"/>
      <c r="N43" s="11"/>
      <c r="O43" s="11"/>
      <c r="P43" s="11"/>
      <c r="Q43" s="11"/>
      <c r="R43" s="3">
        <v>25492</v>
      </c>
      <c r="S43" s="41">
        <v>20521.059999999998</v>
      </c>
    </row>
    <row r="44" spans="1:19" ht="15.75" x14ac:dyDescent="0.25">
      <c r="A44" s="17" t="s">
        <v>26</v>
      </c>
      <c r="B44" s="18" t="s">
        <v>74</v>
      </c>
      <c r="C44" s="6">
        <v>8512.5</v>
      </c>
      <c r="D44" s="3">
        <v>5325</v>
      </c>
      <c r="E44" s="3">
        <v>525</v>
      </c>
      <c r="F44" s="3">
        <v>2662.5</v>
      </c>
      <c r="G44" s="5">
        <v>50</v>
      </c>
      <c r="H44" s="6">
        <v>12247.5</v>
      </c>
      <c r="I44" s="3">
        <v>8253.75</v>
      </c>
      <c r="J44" s="3">
        <v>2396.25</v>
      </c>
      <c r="K44" s="3"/>
      <c r="L44" s="3">
        <v>1597.5</v>
      </c>
      <c r="M44" s="3">
        <v>27982.9</v>
      </c>
      <c r="N44" s="3"/>
      <c r="O44" s="3"/>
      <c r="P44" s="3">
        <v>4950.25</v>
      </c>
      <c r="Q44" s="3"/>
      <c r="R44" s="3">
        <v>53693.15</v>
      </c>
      <c r="S44" s="41">
        <v>43222.98575</v>
      </c>
    </row>
    <row r="45" spans="1:19" ht="16.5" customHeight="1" x14ac:dyDescent="0.25">
      <c r="A45" s="17" t="s">
        <v>26</v>
      </c>
      <c r="B45" s="18" t="s">
        <v>75</v>
      </c>
      <c r="C45" s="6">
        <v>6690</v>
      </c>
      <c r="D45" s="3">
        <v>4260</v>
      </c>
      <c r="E45" s="3">
        <v>300</v>
      </c>
      <c r="F45" s="3">
        <v>2130</v>
      </c>
      <c r="G45" s="5">
        <v>50</v>
      </c>
      <c r="H45" s="6">
        <v>9585</v>
      </c>
      <c r="I45" s="3">
        <v>6390</v>
      </c>
      <c r="J45" s="3">
        <v>1917</v>
      </c>
      <c r="K45" s="3"/>
      <c r="L45" s="3">
        <v>1278</v>
      </c>
      <c r="M45" s="3">
        <v>25350.01</v>
      </c>
      <c r="N45" s="3"/>
      <c r="O45" s="3"/>
      <c r="P45" s="3">
        <v>2577.96</v>
      </c>
      <c r="Q45" s="3"/>
      <c r="R45" s="3">
        <v>44202.969999999994</v>
      </c>
      <c r="S45" s="41">
        <v>35583.390849999996</v>
      </c>
    </row>
    <row r="46" spans="1:19" ht="15.75" x14ac:dyDescent="0.25">
      <c r="A46" s="17" t="s">
        <v>26</v>
      </c>
      <c r="B46" s="18" t="s">
        <v>76</v>
      </c>
      <c r="C46" s="6">
        <v>9943</v>
      </c>
      <c r="D46" s="3">
        <v>7100</v>
      </c>
      <c r="E46" s="3">
        <v>500</v>
      </c>
      <c r="F46" s="3">
        <v>2343</v>
      </c>
      <c r="G46" s="5">
        <v>33</v>
      </c>
      <c r="H46" s="6">
        <v>16330</v>
      </c>
      <c r="I46" s="3">
        <v>11005</v>
      </c>
      <c r="J46" s="3">
        <v>3195</v>
      </c>
      <c r="K46" s="3"/>
      <c r="L46" s="3">
        <v>2130</v>
      </c>
      <c r="M46" s="3"/>
      <c r="N46" s="3"/>
      <c r="O46" s="3"/>
      <c r="P46" s="3"/>
      <c r="Q46" s="3"/>
      <c r="R46" s="3">
        <v>26273</v>
      </c>
      <c r="S46" s="41">
        <v>21149.764999999999</v>
      </c>
    </row>
    <row r="47" spans="1:19" ht="15.75" x14ac:dyDescent="0.25">
      <c r="A47" s="17" t="s">
        <v>26</v>
      </c>
      <c r="B47" s="60" t="s">
        <v>77</v>
      </c>
      <c r="C47" s="6">
        <v>8452</v>
      </c>
      <c r="D47" s="3">
        <v>7100</v>
      </c>
      <c r="E47" s="11">
        <v>500</v>
      </c>
      <c r="F47" s="3">
        <v>852</v>
      </c>
      <c r="G47" s="24">
        <v>12</v>
      </c>
      <c r="H47" s="6">
        <v>16330</v>
      </c>
      <c r="I47" s="3">
        <v>11005</v>
      </c>
      <c r="J47" s="3">
        <v>3195</v>
      </c>
      <c r="K47" s="14"/>
      <c r="L47" s="3">
        <v>2130</v>
      </c>
      <c r="M47" s="11"/>
      <c r="N47" s="11"/>
      <c r="O47" s="11"/>
      <c r="P47" s="11"/>
      <c r="Q47" s="11"/>
      <c r="R47" s="3">
        <v>24782</v>
      </c>
      <c r="S47" s="41">
        <v>19949.510000000002</v>
      </c>
    </row>
    <row r="48" spans="1:19" s="22" customFormat="1" ht="15.75" x14ac:dyDescent="0.25">
      <c r="A48" s="20" t="s">
        <v>7</v>
      </c>
      <c r="B48" s="20"/>
      <c r="C48" s="6">
        <v>71552.5</v>
      </c>
      <c r="D48" s="6">
        <v>52185</v>
      </c>
      <c r="E48" s="6">
        <v>3925</v>
      </c>
      <c r="F48" s="6">
        <v>15442.5</v>
      </c>
      <c r="G48" s="6"/>
      <c r="H48" s="6">
        <v>114132.5</v>
      </c>
      <c r="I48" s="6">
        <v>74993.75</v>
      </c>
      <c r="J48" s="6">
        <v>23483.25</v>
      </c>
      <c r="K48" s="6">
        <v>0</v>
      </c>
      <c r="L48" s="6">
        <v>15655.5</v>
      </c>
      <c r="M48" s="6">
        <v>53332.91</v>
      </c>
      <c r="N48" s="6">
        <v>0</v>
      </c>
      <c r="O48" s="6">
        <v>0</v>
      </c>
      <c r="P48" s="6">
        <v>7528.21</v>
      </c>
      <c r="Q48" s="6">
        <v>0</v>
      </c>
      <c r="R48" s="6">
        <v>246546.12</v>
      </c>
      <c r="S48" s="28">
        <v>198469.62660000002</v>
      </c>
    </row>
    <row r="49" spans="1:19" ht="15.75" x14ac:dyDescent="0.25">
      <c r="A49" s="17"/>
      <c r="B49" s="17"/>
      <c r="C49" s="6"/>
      <c r="D49" s="11"/>
      <c r="E49" s="3"/>
      <c r="F49" s="3"/>
      <c r="G49" s="3"/>
      <c r="H49" s="6"/>
      <c r="I49" s="3"/>
      <c r="J49" s="3"/>
      <c r="K49" s="3"/>
      <c r="L49" s="3"/>
      <c r="M49" s="3"/>
      <c r="N49" s="3"/>
      <c r="O49" s="3"/>
      <c r="P49" s="3"/>
      <c r="Q49" s="3"/>
      <c r="R49" s="3"/>
      <c r="S49" s="41"/>
    </row>
    <row r="50" spans="1:19" ht="1.5" customHeight="1" x14ac:dyDescent="0.25">
      <c r="A50" s="17" t="s">
        <v>27</v>
      </c>
      <c r="B50" s="17"/>
      <c r="C50" s="6"/>
      <c r="D50" s="3"/>
      <c r="E50" s="3"/>
      <c r="F50" s="3"/>
      <c r="G50" s="5"/>
      <c r="H50" s="6"/>
      <c r="I50" s="3"/>
      <c r="J50" s="3"/>
      <c r="K50" s="3"/>
      <c r="L50" s="3"/>
      <c r="M50" s="3"/>
      <c r="N50" s="3"/>
      <c r="O50" s="3"/>
      <c r="P50" s="3"/>
      <c r="Q50" s="3"/>
      <c r="R50" s="3"/>
      <c r="S50" s="41">
        <v>0</v>
      </c>
    </row>
    <row r="51" spans="1:19" ht="15.75" hidden="1" x14ac:dyDescent="0.25">
      <c r="A51" s="17" t="s">
        <v>27</v>
      </c>
      <c r="B51" s="17"/>
      <c r="C51" s="6"/>
      <c r="D51" s="3"/>
      <c r="E51" s="3"/>
      <c r="F51" s="3"/>
      <c r="G51" s="5"/>
      <c r="H51" s="6"/>
      <c r="I51" s="3"/>
      <c r="J51" s="3"/>
      <c r="K51" s="3"/>
      <c r="L51" s="3"/>
      <c r="M51" s="3"/>
      <c r="N51" s="3"/>
      <c r="O51" s="3"/>
      <c r="P51" s="3"/>
      <c r="Q51" s="3"/>
      <c r="R51" s="3"/>
      <c r="S51" s="41">
        <v>0</v>
      </c>
    </row>
    <row r="52" spans="1:19" ht="15.75" x14ac:dyDescent="0.25">
      <c r="A52" s="21" t="s">
        <v>28</v>
      </c>
      <c r="B52" s="21"/>
      <c r="C52" s="6">
        <f>C13+C18+C26+C39+C48</f>
        <v>377688.15</v>
      </c>
      <c r="D52" s="6">
        <f>D13+D18+D26+D39+D48</f>
        <v>259230</v>
      </c>
      <c r="E52" s="6">
        <f>E13+E18+E26+E39+E48</f>
        <v>20040</v>
      </c>
      <c r="F52" s="6">
        <f>F13+F18+F26+F39+F48</f>
        <v>98418.15</v>
      </c>
      <c r="G52" s="6"/>
      <c r="H52" s="6">
        <f>H13+H18+H26+H39+H48</f>
        <v>658506</v>
      </c>
      <c r="I52" s="6">
        <f>I13+I18+I26+I39+I48</f>
        <v>441691.25</v>
      </c>
      <c r="J52" s="6">
        <f>J13+J18+J26+J39+J48</f>
        <v>142885.75</v>
      </c>
      <c r="K52" s="6">
        <v>0</v>
      </c>
      <c r="L52" s="6">
        <f>L13+L18+L26+L39+L48</f>
        <v>73929</v>
      </c>
      <c r="M52" s="6">
        <f>M18+M26+M39+M48</f>
        <v>147787.79</v>
      </c>
      <c r="N52" s="6">
        <v>0</v>
      </c>
      <c r="O52" s="6">
        <f>O18+O39</f>
        <v>12333.8</v>
      </c>
      <c r="P52" s="6">
        <f>P13+P18+P26+P39+P48</f>
        <v>86641.96</v>
      </c>
      <c r="Q52" s="6">
        <v>0</v>
      </c>
      <c r="R52" s="6">
        <f>R13+R18+R26+R39+R48</f>
        <v>1282957.7000000002</v>
      </c>
      <c r="S52" s="28">
        <f>S13+S18+S26+S39+S48</f>
        <v>1032251.4285000002</v>
      </c>
    </row>
    <row r="53" spans="1:19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13"/>
      <c r="Q53" s="23"/>
      <c r="R53" s="13"/>
      <c r="S53" s="13"/>
    </row>
    <row r="55" spans="1:19" ht="20.25" x14ac:dyDescent="0.3">
      <c r="A55" s="33"/>
      <c r="B55" s="33"/>
      <c r="C55" s="33"/>
      <c r="D55" s="38"/>
      <c r="E55" s="38"/>
      <c r="F55" s="38"/>
      <c r="H55" s="38"/>
      <c r="I55" s="34"/>
      <c r="J55" s="34"/>
      <c r="K55" s="34"/>
      <c r="P55" s="80"/>
      <c r="Q55" s="80"/>
      <c r="R55" s="80"/>
      <c r="S55" s="44"/>
    </row>
    <row r="56" spans="1:19" ht="20.25" x14ac:dyDescent="0.3">
      <c r="A56" s="34"/>
      <c r="B56" s="34"/>
      <c r="C56" s="34"/>
      <c r="D56" s="39"/>
      <c r="E56" s="39"/>
      <c r="F56" s="39"/>
      <c r="H56" s="39"/>
      <c r="I56" s="34"/>
      <c r="J56" s="34"/>
      <c r="K56" s="34"/>
      <c r="P56" s="34"/>
      <c r="Q56" s="34"/>
      <c r="R56" s="34"/>
      <c r="S56" s="44"/>
    </row>
    <row r="57" spans="1:19" ht="20.25" x14ac:dyDescent="0.3">
      <c r="A57" s="34"/>
      <c r="B57" s="34"/>
      <c r="C57" s="34"/>
      <c r="D57" s="37"/>
      <c r="E57" s="37"/>
      <c r="F57" s="37"/>
      <c r="H57" s="37"/>
      <c r="I57" s="34"/>
      <c r="J57" s="34"/>
      <c r="K57" s="34"/>
      <c r="P57" s="34"/>
      <c r="Q57" s="34"/>
      <c r="R57" s="34"/>
      <c r="S57" s="40"/>
    </row>
    <row r="58" spans="1:19" ht="20.25" x14ac:dyDescent="0.3">
      <c r="A58" s="33"/>
      <c r="B58" s="33"/>
      <c r="C58" s="33"/>
      <c r="D58" s="38"/>
      <c r="E58" s="38"/>
      <c r="F58" s="38"/>
      <c r="H58" s="38"/>
      <c r="I58" s="34"/>
      <c r="J58" s="34"/>
      <c r="K58" s="34"/>
      <c r="P58" s="78"/>
      <c r="Q58" s="78"/>
      <c r="R58" s="78"/>
      <c r="S58" s="44"/>
    </row>
    <row r="59" spans="1:19" ht="20.25" x14ac:dyDescent="0.3">
      <c r="D59" s="79"/>
      <c r="E59" s="79"/>
      <c r="F59" s="79"/>
      <c r="H59" s="39"/>
      <c r="I59" s="34"/>
      <c r="J59" s="34"/>
      <c r="K59" s="34"/>
      <c r="S59" s="44"/>
    </row>
    <row r="60" spans="1:19" x14ac:dyDescent="0.25">
      <c r="I60" s="77"/>
      <c r="J60" s="77"/>
      <c r="K60" s="77"/>
    </row>
    <row r="61" spans="1:19" x14ac:dyDescent="0.25">
      <c r="I61" s="77"/>
      <c r="J61" s="77"/>
      <c r="K61" s="77"/>
    </row>
  </sheetData>
  <mergeCells count="21">
    <mergeCell ref="A5:A7"/>
    <mergeCell ref="O5:O7"/>
    <mergeCell ref="P5:P7"/>
    <mergeCell ref="M6:M7"/>
    <mergeCell ref="N6:N7"/>
    <mergeCell ref="C6:C7"/>
    <mergeCell ref="D6:D7"/>
    <mergeCell ref="E6:E7"/>
    <mergeCell ref="H6:H7"/>
    <mergeCell ref="I6:I7"/>
    <mergeCell ref="J6:J7"/>
    <mergeCell ref="K6:K7"/>
    <mergeCell ref="L6:L7"/>
    <mergeCell ref="I60:K61"/>
    <mergeCell ref="P58:R58"/>
    <mergeCell ref="D59:F59"/>
    <mergeCell ref="D2:P3"/>
    <mergeCell ref="S5:S7"/>
    <mergeCell ref="P55:R55"/>
    <mergeCell ref="Q5:Q7"/>
    <mergeCell ref="R5:R7"/>
  </mergeCells>
  <pageMargins left="0.7" right="0.7" top="0.75" bottom="0.75" header="0.3" footer="0.3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view="pageBreakPreview" topLeftCell="A4" zoomScale="60" zoomScaleNormal="70" workbookViewId="0">
      <selection activeCell="J59" sqref="J59"/>
    </sheetView>
  </sheetViews>
  <sheetFormatPr defaultRowHeight="15" x14ac:dyDescent="0.25"/>
  <cols>
    <col min="1" max="1" width="36.28515625" style="15" customWidth="1"/>
    <col min="2" max="2" width="23" style="15" customWidth="1"/>
    <col min="3" max="3" width="14.42578125" style="2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2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9" width="17.28515625" style="15" customWidth="1"/>
    <col min="20" max="16384" width="9.140625" style="15"/>
  </cols>
  <sheetData>
    <row r="1" spans="1:19" ht="10.5" customHeight="1" x14ac:dyDescent="0.25"/>
    <row r="2" spans="1:19" ht="17.25" customHeight="1" x14ac:dyDescent="0.25">
      <c r="D2" s="67" t="s">
        <v>36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9" ht="27" customHeight="1" x14ac:dyDescent="0.25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ht="15.75" x14ac:dyDescent="0.25">
      <c r="S4" s="57" t="s">
        <v>37</v>
      </c>
    </row>
    <row r="5" spans="1:19" ht="15.7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3" t="s">
        <v>29</v>
      </c>
      <c r="S5" s="73" t="s">
        <v>30</v>
      </c>
    </row>
    <row r="6" spans="1:19" ht="15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3"/>
      <c r="S6" s="73"/>
    </row>
    <row r="7" spans="1:19" ht="47.25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3"/>
      <c r="S7" s="73"/>
    </row>
    <row r="8" spans="1:19" ht="15.75" x14ac:dyDescent="0.25">
      <c r="A8" s="17" t="s">
        <v>20</v>
      </c>
      <c r="B8" s="18" t="s">
        <v>41</v>
      </c>
      <c r="C8" s="3">
        <v>14552</v>
      </c>
      <c r="D8" s="3">
        <v>12800</v>
      </c>
      <c r="E8" s="3">
        <v>600</v>
      </c>
      <c r="F8" s="3">
        <v>1152</v>
      </c>
      <c r="G8" s="17">
        <v>9</v>
      </c>
      <c r="H8" s="3">
        <v>38400</v>
      </c>
      <c r="I8" s="3">
        <v>25600</v>
      </c>
      <c r="J8" s="3">
        <v>12800</v>
      </c>
      <c r="K8" s="3"/>
      <c r="L8" s="3"/>
      <c r="M8" s="3"/>
      <c r="N8" s="3"/>
      <c r="O8" s="3"/>
      <c r="P8" s="3"/>
      <c r="Q8" s="3"/>
      <c r="R8" s="3">
        <v>52952</v>
      </c>
      <c r="S8" s="41">
        <v>42096.84</v>
      </c>
    </row>
    <row r="9" spans="1:19" ht="15.75" x14ac:dyDescent="0.25">
      <c r="A9" s="17" t="s">
        <v>21</v>
      </c>
      <c r="B9" s="18" t="s">
        <v>42</v>
      </c>
      <c r="C9" s="3">
        <v>17650</v>
      </c>
      <c r="D9" s="3">
        <v>11300</v>
      </c>
      <c r="E9" s="3">
        <v>700</v>
      </c>
      <c r="F9" s="3">
        <v>5650</v>
      </c>
      <c r="G9" s="17">
        <v>50</v>
      </c>
      <c r="H9" s="3">
        <v>28250</v>
      </c>
      <c r="I9" s="3">
        <v>16950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45900</v>
      </c>
      <c r="S9" s="41">
        <v>36949.5</v>
      </c>
    </row>
    <row r="10" spans="1:19" ht="15.75" x14ac:dyDescent="0.25">
      <c r="A10" s="17" t="s">
        <v>21</v>
      </c>
      <c r="B10" s="18" t="s">
        <v>43</v>
      </c>
      <c r="C10" s="3">
        <v>16882.620000000003</v>
      </c>
      <c r="D10" s="3">
        <v>10808.7</v>
      </c>
      <c r="E10" s="3">
        <v>669.57</v>
      </c>
      <c r="F10" s="3">
        <v>5404.35</v>
      </c>
      <c r="G10" s="19">
        <v>50</v>
      </c>
      <c r="H10" s="3">
        <v>27021.74</v>
      </c>
      <c r="I10" s="3">
        <v>16213.04</v>
      </c>
      <c r="J10" s="3">
        <v>7566.09</v>
      </c>
      <c r="K10" s="7"/>
      <c r="L10" s="3">
        <v>3242.61</v>
      </c>
      <c r="M10" s="7">
        <v>50137.57</v>
      </c>
      <c r="N10" s="7"/>
      <c r="O10" s="7"/>
      <c r="P10" s="7">
        <v>39446.03</v>
      </c>
      <c r="Q10" s="7"/>
      <c r="R10" s="3">
        <v>133487.96</v>
      </c>
      <c r="S10" s="41">
        <v>107457.8078</v>
      </c>
    </row>
    <row r="11" spans="1:19" ht="15.75" x14ac:dyDescent="0.25">
      <c r="A11" s="17" t="s">
        <v>21</v>
      </c>
      <c r="B11" s="18" t="s">
        <v>44</v>
      </c>
      <c r="C11" s="3">
        <v>14625.220000000001</v>
      </c>
      <c r="D11" s="3">
        <v>10808.7</v>
      </c>
      <c r="E11" s="3">
        <v>573.91</v>
      </c>
      <c r="F11" s="3">
        <v>3242.61</v>
      </c>
      <c r="G11" s="19">
        <v>30</v>
      </c>
      <c r="H11" s="3">
        <v>27021.74</v>
      </c>
      <c r="I11" s="3">
        <v>16213.04</v>
      </c>
      <c r="J11" s="3">
        <v>7566.09</v>
      </c>
      <c r="K11" s="7"/>
      <c r="L11" s="3">
        <v>3242.61</v>
      </c>
      <c r="M11" s="7">
        <v>45314.69</v>
      </c>
      <c r="N11" s="7"/>
      <c r="O11" s="7"/>
      <c r="P11" s="7">
        <v>1767.46</v>
      </c>
      <c r="Q11" s="7"/>
      <c r="R11" s="3">
        <v>88729.110000000015</v>
      </c>
      <c r="S11" s="41">
        <v>71426.933550000016</v>
      </c>
    </row>
    <row r="12" spans="1:19" ht="15.75" x14ac:dyDescent="0.25">
      <c r="A12" s="17" t="s">
        <v>21</v>
      </c>
      <c r="B12" s="18" t="s">
        <v>48</v>
      </c>
      <c r="C12" s="3">
        <v>12278.27</v>
      </c>
      <c r="D12" s="3">
        <v>7860.87</v>
      </c>
      <c r="E12" s="3">
        <v>486.96</v>
      </c>
      <c r="F12" s="3">
        <v>3930.44</v>
      </c>
      <c r="G12" s="17">
        <v>9</v>
      </c>
      <c r="H12" s="3">
        <v>19652.169999999998</v>
      </c>
      <c r="I12" s="3">
        <v>11791.3</v>
      </c>
      <c r="J12" s="3">
        <v>5502.61</v>
      </c>
      <c r="K12" s="3"/>
      <c r="L12" s="3">
        <v>2358.2600000000002</v>
      </c>
      <c r="M12" s="3"/>
      <c r="N12" s="3"/>
      <c r="O12" s="3"/>
      <c r="P12" s="3"/>
      <c r="Q12" s="3"/>
      <c r="R12" s="3">
        <v>31930.44</v>
      </c>
      <c r="S12" s="41">
        <v>25704.004199999999</v>
      </c>
    </row>
    <row r="13" spans="1:19" s="22" customFormat="1" ht="15.75" x14ac:dyDescent="0.25">
      <c r="A13" s="20" t="s">
        <v>7</v>
      </c>
      <c r="B13" s="20"/>
      <c r="C13" s="6">
        <v>75988.11</v>
      </c>
      <c r="D13" s="6">
        <v>53578.27</v>
      </c>
      <c r="E13" s="6">
        <v>3030.44</v>
      </c>
      <c r="F13" s="6">
        <v>19379.400000000001</v>
      </c>
      <c r="G13" s="21"/>
      <c r="H13" s="6">
        <v>140345.65000000002</v>
      </c>
      <c r="I13" s="6">
        <v>86767.38</v>
      </c>
      <c r="J13" s="6">
        <v>41344.79</v>
      </c>
      <c r="K13" s="6">
        <v>0</v>
      </c>
      <c r="L13" s="6">
        <v>12233.480000000001</v>
      </c>
      <c r="M13" s="6">
        <v>95452.260000000009</v>
      </c>
      <c r="N13" s="6">
        <v>0</v>
      </c>
      <c r="O13" s="6">
        <v>0</v>
      </c>
      <c r="P13" s="6">
        <v>41213.49</v>
      </c>
      <c r="Q13" s="6">
        <v>0</v>
      </c>
      <c r="R13" s="6">
        <v>352999.51</v>
      </c>
      <c r="S13" s="29">
        <v>283635.08555000002</v>
      </c>
    </row>
    <row r="14" spans="1:19" ht="15.75" x14ac:dyDescent="0.25">
      <c r="A14" s="17" t="s">
        <v>22</v>
      </c>
      <c r="B14" s="18" t="s">
        <v>46</v>
      </c>
      <c r="C14" s="3">
        <v>14300</v>
      </c>
      <c r="D14" s="3">
        <v>9000</v>
      </c>
      <c r="E14" s="3">
        <v>800</v>
      </c>
      <c r="F14" s="3">
        <v>4500</v>
      </c>
      <c r="G14" s="17">
        <v>50</v>
      </c>
      <c r="H14" s="3">
        <v>19800</v>
      </c>
      <c r="I14" s="3">
        <v>11700</v>
      </c>
      <c r="J14" s="3">
        <v>5400</v>
      </c>
      <c r="K14" s="3"/>
      <c r="L14" s="3">
        <v>2700</v>
      </c>
      <c r="M14" s="3"/>
      <c r="N14" s="3"/>
      <c r="O14" s="3"/>
      <c r="P14" s="3"/>
      <c r="Q14" s="3"/>
      <c r="R14" s="3">
        <v>34100</v>
      </c>
      <c r="S14" s="41">
        <v>27450.5</v>
      </c>
    </row>
    <row r="15" spans="1:19" ht="15.75" x14ac:dyDescent="0.25">
      <c r="A15" s="17" t="s">
        <v>22</v>
      </c>
      <c r="B15" s="18" t="s">
        <v>47</v>
      </c>
      <c r="C15" s="3">
        <v>12278.26</v>
      </c>
      <c r="D15" s="3">
        <v>7826.09</v>
      </c>
      <c r="E15" s="3">
        <v>695.65</v>
      </c>
      <c r="F15" s="3">
        <v>3756.52</v>
      </c>
      <c r="G15" s="17">
        <v>48</v>
      </c>
      <c r="H15" s="3">
        <v>18782.61</v>
      </c>
      <c r="I15" s="3">
        <v>11739.13</v>
      </c>
      <c r="J15" s="3">
        <v>4695.6499999999996</v>
      </c>
      <c r="K15" s="3"/>
      <c r="L15" s="3">
        <v>2347.83</v>
      </c>
      <c r="M15" s="3">
        <v>41344.93</v>
      </c>
      <c r="N15" s="3"/>
      <c r="O15" s="3"/>
      <c r="P15" s="3">
        <v>27339.100000000002</v>
      </c>
      <c r="Q15" s="3"/>
      <c r="R15" s="3">
        <v>99744.900000000009</v>
      </c>
      <c r="S15" s="41">
        <v>80294.644500000009</v>
      </c>
    </row>
    <row r="16" spans="1:19" ht="15.75" x14ac:dyDescent="0.25">
      <c r="A16" s="17" t="s">
        <v>22</v>
      </c>
      <c r="B16" s="18" t="s">
        <v>90</v>
      </c>
      <c r="C16" s="3">
        <v>14300</v>
      </c>
      <c r="D16" s="3">
        <v>9000</v>
      </c>
      <c r="E16" s="3">
        <v>800</v>
      </c>
      <c r="F16" s="3">
        <v>4500</v>
      </c>
      <c r="G16" s="17">
        <v>50</v>
      </c>
      <c r="H16" s="3">
        <v>19800</v>
      </c>
      <c r="I16" s="3">
        <v>11700</v>
      </c>
      <c r="J16" s="3">
        <v>5400</v>
      </c>
      <c r="K16" s="3"/>
      <c r="L16" s="3">
        <v>2700</v>
      </c>
      <c r="M16" s="3"/>
      <c r="N16" s="3"/>
      <c r="O16" s="3"/>
      <c r="P16" s="3"/>
      <c r="Q16" s="3"/>
      <c r="R16" s="3">
        <v>34100</v>
      </c>
      <c r="S16" s="41">
        <v>27450.5</v>
      </c>
    </row>
    <row r="17" spans="1:19" ht="15.75" x14ac:dyDescent="0.25">
      <c r="A17" s="17" t="s">
        <v>22</v>
      </c>
      <c r="B17" s="18" t="s">
        <v>49</v>
      </c>
      <c r="C17" s="3">
        <v>14200</v>
      </c>
      <c r="D17" s="3">
        <v>9000</v>
      </c>
      <c r="E17" s="3">
        <v>700</v>
      </c>
      <c r="F17" s="3">
        <v>4500</v>
      </c>
      <c r="G17" s="17">
        <v>50</v>
      </c>
      <c r="H17" s="3">
        <v>19800</v>
      </c>
      <c r="I17" s="3">
        <v>11700</v>
      </c>
      <c r="J17" s="3">
        <v>5400</v>
      </c>
      <c r="K17" s="3"/>
      <c r="L17" s="3">
        <v>2700</v>
      </c>
      <c r="M17" s="3"/>
      <c r="N17" s="3"/>
      <c r="O17" s="3"/>
      <c r="P17" s="3"/>
      <c r="Q17" s="3"/>
      <c r="R17" s="3">
        <v>34000</v>
      </c>
      <c r="S17" s="41">
        <v>27370</v>
      </c>
    </row>
    <row r="18" spans="1:19" s="22" customFormat="1" ht="15.75" x14ac:dyDescent="0.25">
      <c r="A18" s="20" t="s">
        <v>7</v>
      </c>
      <c r="B18" s="20"/>
      <c r="C18" s="6">
        <v>55078.26</v>
      </c>
      <c r="D18" s="6">
        <v>34826.089999999997</v>
      </c>
      <c r="E18" s="6">
        <v>2995.65</v>
      </c>
      <c r="F18" s="6">
        <v>17256.52</v>
      </c>
      <c r="G18" s="6"/>
      <c r="H18" s="6">
        <v>78182.61</v>
      </c>
      <c r="I18" s="6">
        <v>46839.13</v>
      </c>
      <c r="J18" s="6">
        <v>20895.650000000001</v>
      </c>
      <c r="K18" s="6">
        <v>0</v>
      </c>
      <c r="L18" s="6">
        <v>10447.83</v>
      </c>
      <c r="M18" s="6">
        <v>41344.93</v>
      </c>
      <c r="N18" s="6">
        <v>0</v>
      </c>
      <c r="O18" s="6">
        <v>0</v>
      </c>
      <c r="P18" s="6">
        <v>27339.100000000002</v>
      </c>
      <c r="Q18" s="6">
        <v>0</v>
      </c>
      <c r="R18" s="6">
        <v>201944.90000000002</v>
      </c>
      <c r="S18" s="29">
        <v>162565.64449999999</v>
      </c>
    </row>
    <row r="19" spans="1:19" ht="15.75" x14ac:dyDescent="0.25">
      <c r="A19" s="17" t="s">
        <v>23</v>
      </c>
      <c r="B19" s="18" t="s">
        <v>50</v>
      </c>
      <c r="C19" s="3">
        <v>13150</v>
      </c>
      <c r="D19" s="3">
        <v>8300</v>
      </c>
      <c r="E19" s="3">
        <v>700</v>
      </c>
      <c r="F19" s="3">
        <v>4150</v>
      </c>
      <c r="G19" s="5">
        <v>50</v>
      </c>
      <c r="H19" s="3">
        <v>16600</v>
      </c>
      <c r="I19" s="3">
        <v>9960</v>
      </c>
      <c r="J19" s="3">
        <v>4150</v>
      </c>
      <c r="K19" s="3"/>
      <c r="L19" s="3">
        <v>2490</v>
      </c>
      <c r="M19" s="3"/>
      <c r="N19" s="3"/>
      <c r="O19" s="3"/>
      <c r="P19" s="3"/>
      <c r="Q19" s="3"/>
      <c r="R19" s="3">
        <v>29750</v>
      </c>
      <c r="S19" s="41">
        <v>23948.75</v>
      </c>
    </row>
    <row r="20" spans="1:19" ht="14.25" customHeight="1" x14ac:dyDescent="0.25">
      <c r="A20" s="17" t="s">
        <v>23</v>
      </c>
      <c r="B20" s="18" t="s">
        <v>51</v>
      </c>
      <c r="C20" s="3">
        <v>8913.92</v>
      </c>
      <c r="D20" s="3">
        <v>6495.65</v>
      </c>
      <c r="E20" s="3">
        <v>469.57</v>
      </c>
      <c r="F20" s="3">
        <v>1948.7</v>
      </c>
      <c r="G20" s="5">
        <v>30</v>
      </c>
      <c r="H20" s="3">
        <v>14290.44</v>
      </c>
      <c r="I20" s="3">
        <v>9093.91</v>
      </c>
      <c r="J20" s="3">
        <v>3247.83</v>
      </c>
      <c r="K20" s="3"/>
      <c r="L20" s="3">
        <v>1948.7</v>
      </c>
      <c r="M20" s="3">
        <v>34837.53</v>
      </c>
      <c r="N20" s="3"/>
      <c r="O20" s="3"/>
      <c r="P20" s="3">
        <v>11005.56</v>
      </c>
      <c r="Q20" s="3"/>
      <c r="R20" s="3">
        <v>69047.45</v>
      </c>
      <c r="S20" s="41">
        <v>55583.197249999997</v>
      </c>
    </row>
    <row r="21" spans="1:19" ht="15.75" x14ac:dyDescent="0.25">
      <c r="A21" s="17" t="s">
        <v>23</v>
      </c>
      <c r="B21" s="18" t="s">
        <v>91</v>
      </c>
      <c r="C21" s="3">
        <v>10394</v>
      </c>
      <c r="D21" s="3">
        <v>8300</v>
      </c>
      <c r="E21" s="3">
        <v>600</v>
      </c>
      <c r="F21" s="3">
        <v>1494</v>
      </c>
      <c r="G21" s="17">
        <v>18</v>
      </c>
      <c r="H21" s="3">
        <v>16600</v>
      </c>
      <c r="I21" s="3">
        <v>9960</v>
      </c>
      <c r="J21" s="3">
        <v>4150</v>
      </c>
      <c r="K21" s="3"/>
      <c r="L21" s="3">
        <v>2490</v>
      </c>
      <c r="M21" s="3"/>
      <c r="N21" s="3"/>
      <c r="O21" s="3"/>
      <c r="P21" s="3"/>
      <c r="Q21" s="3"/>
      <c r="R21" s="3">
        <v>26994</v>
      </c>
      <c r="S21" s="41">
        <v>21730.17</v>
      </c>
    </row>
    <row r="22" spans="1:19" ht="15.75" x14ac:dyDescent="0.25">
      <c r="A22" s="17" t="s">
        <v>23</v>
      </c>
      <c r="B22" s="18" t="s">
        <v>53</v>
      </c>
      <c r="C22" s="3">
        <v>12006.51</v>
      </c>
      <c r="D22" s="3">
        <v>7604.34</v>
      </c>
      <c r="E22" s="3">
        <v>600</v>
      </c>
      <c r="F22" s="3">
        <v>3802.17</v>
      </c>
      <c r="G22" s="5">
        <v>50</v>
      </c>
      <c r="H22" s="3">
        <v>14334.77</v>
      </c>
      <c r="I22" s="3">
        <v>8251.2999999999993</v>
      </c>
      <c r="J22" s="3">
        <v>3802.17</v>
      </c>
      <c r="K22" s="3"/>
      <c r="L22" s="3">
        <v>2281.3000000000002</v>
      </c>
      <c r="M22" s="3"/>
      <c r="N22" s="3"/>
      <c r="O22" s="3"/>
      <c r="P22" s="3"/>
      <c r="Q22" s="3"/>
      <c r="R22" s="3">
        <v>26341.279999999999</v>
      </c>
      <c r="S22" s="41">
        <v>21204.7304</v>
      </c>
    </row>
    <row r="23" spans="1:19" ht="15" customHeight="1" x14ac:dyDescent="0.25">
      <c r="A23" s="17" t="s">
        <v>23</v>
      </c>
      <c r="B23" s="18" t="s">
        <v>54</v>
      </c>
      <c r="C23" s="3">
        <v>13150</v>
      </c>
      <c r="D23" s="3">
        <v>8300</v>
      </c>
      <c r="E23" s="3">
        <v>700</v>
      </c>
      <c r="F23" s="3">
        <v>4150</v>
      </c>
      <c r="G23" s="17">
        <v>50</v>
      </c>
      <c r="H23" s="3">
        <v>16600</v>
      </c>
      <c r="I23" s="3">
        <v>9960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29750</v>
      </c>
      <c r="S23" s="41">
        <v>23948.75</v>
      </c>
    </row>
    <row r="24" spans="1:19" ht="15.75" x14ac:dyDescent="0.25">
      <c r="A24" s="17" t="s">
        <v>23</v>
      </c>
      <c r="B24" s="17" t="s">
        <v>55</v>
      </c>
      <c r="C24" s="3">
        <v>12673.92</v>
      </c>
      <c r="D24" s="3">
        <v>7939.13</v>
      </c>
      <c r="E24" s="3">
        <v>765.22</v>
      </c>
      <c r="F24" s="3">
        <v>3969.57</v>
      </c>
      <c r="G24" s="17">
        <v>50</v>
      </c>
      <c r="H24" s="3">
        <v>15878.269999999999</v>
      </c>
      <c r="I24" s="3">
        <v>9526.9599999999991</v>
      </c>
      <c r="J24" s="3">
        <v>3969.57</v>
      </c>
      <c r="K24" s="3"/>
      <c r="L24" s="3">
        <v>2381.7399999999998</v>
      </c>
      <c r="M24" s="3">
        <v>35244.949999999997</v>
      </c>
      <c r="N24" s="3"/>
      <c r="O24" s="3"/>
      <c r="P24" s="3">
        <v>12092.03</v>
      </c>
      <c r="Q24" s="3"/>
      <c r="R24" s="3">
        <v>75889.17</v>
      </c>
      <c r="S24" s="41">
        <v>61090.781849999999</v>
      </c>
    </row>
    <row r="25" spans="1:19" ht="15.75" x14ac:dyDescent="0.25">
      <c r="A25" s="17" t="s">
        <v>23</v>
      </c>
      <c r="B25" s="18" t="s">
        <v>93</v>
      </c>
      <c r="C25" s="3">
        <v>8641.2999999999993</v>
      </c>
      <c r="D25" s="3">
        <v>5413.04</v>
      </c>
      <c r="E25" s="3">
        <v>521.74</v>
      </c>
      <c r="F25" s="3">
        <v>2706.52</v>
      </c>
      <c r="G25" s="17">
        <v>50</v>
      </c>
      <c r="H25" s="3">
        <v>10826.08</v>
      </c>
      <c r="I25" s="3">
        <v>6495.65</v>
      </c>
      <c r="J25" s="3">
        <v>2706.52</v>
      </c>
      <c r="K25" s="3"/>
      <c r="L25" s="3">
        <v>1623.91</v>
      </c>
      <c r="M25" s="3">
        <v>32962.51</v>
      </c>
      <c r="N25" s="3"/>
      <c r="O25" s="3"/>
      <c r="P25" s="3">
        <v>11159.1</v>
      </c>
      <c r="Q25" s="3"/>
      <c r="R25" s="3">
        <v>63588.99</v>
      </c>
      <c r="S25" s="41">
        <v>51189.13695</v>
      </c>
    </row>
    <row r="26" spans="1:19" ht="15.75" x14ac:dyDescent="0.25">
      <c r="A26" s="17" t="s">
        <v>23</v>
      </c>
      <c r="B26" s="18" t="s">
        <v>56</v>
      </c>
      <c r="C26" s="3">
        <v>11414.95</v>
      </c>
      <c r="D26" s="3">
        <v>7952.17</v>
      </c>
      <c r="E26" s="3">
        <v>600</v>
      </c>
      <c r="F26" s="3">
        <v>2862.78</v>
      </c>
      <c r="G26" s="5">
        <v>36</v>
      </c>
      <c r="H26" s="3">
        <v>15578.26</v>
      </c>
      <c r="I26" s="3">
        <v>9216.52</v>
      </c>
      <c r="J26" s="3">
        <v>3976.09</v>
      </c>
      <c r="K26" s="3"/>
      <c r="L26" s="3">
        <v>2385.65</v>
      </c>
      <c r="M26" s="3"/>
      <c r="N26" s="3"/>
      <c r="O26" s="3"/>
      <c r="P26" s="3"/>
      <c r="Q26" s="3"/>
      <c r="R26" s="3">
        <v>26993.21</v>
      </c>
      <c r="S26" s="41">
        <v>21729.534049999998</v>
      </c>
    </row>
    <row r="27" spans="1:19" ht="15.75" x14ac:dyDescent="0.25">
      <c r="A27" s="17" t="s">
        <v>23</v>
      </c>
      <c r="B27" s="18" t="s">
        <v>57</v>
      </c>
      <c r="C27" s="3">
        <v>12884</v>
      </c>
      <c r="D27" s="3">
        <v>8300</v>
      </c>
      <c r="E27" s="3">
        <v>600</v>
      </c>
      <c r="F27" s="3">
        <v>3984</v>
      </c>
      <c r="G27" s="17">
        <v>48</v>
      </c>
      <c r="H27" s="3">
        <v>16600</v>
      </c>
      <c r="I27" s="3">
        <v>9960</v>
      </c>
      <c r="J27" s="3">
        <v>4150</v>
      </c>
      <c r="K27" s="3"/>
      <c r="L27" s="3">
        <v>2490</v>
      </c>
      <c r="M27" s="3"/>
      <c r="N27" s="3"/>
      <c r="O27" s="3"/>
      <c r="P27" s="3"/>
      <c r="Q27" s="3"/>
      <c r="R27" s="3">
        <v>29484</v>
      </c>
      <c r="S27" s="41">
        <v>23734.62</v>
      </c>
    </row>
    <row r="28" spans="1:19" s="22" customFormat="1" ht="15.75" x14ac:dyDescent="0.25">
      <c r="A28" s="20" t="s">
        <v>7</v>
      </c>
      <c r="B28" s="20"/>
      <c r="C28" s="6">
        <v>103228.6</v>
      </c>
      <c r="D28" s="6">
        <v>68604.33</v>
      </c>
      <c r="E28" s="6">
        <v>5556.53</v>
      </c>
      <c r="F28" s="6">
        <v>29067.739999999998</v>
      </c>
      <c r="G28" s="6"/>
      <c r="H28" s="6">
        <v>137307.82</v>
      </c>
      <c r="I28" s="6">
        <v>82424.34</v>
      </c>
      <c r="J28" s="6">
        <v>34302.18</v>
      </c>
      <c r="K28" s="6">
        <v>0</v>
      </c>
      <c r="L28" s="6">
        <v>20581.3</v>
      </c>
      <c r="M28" s="6">
        <v>103044.98999999999</v>
      </c>
      <c r="N28" s="6">
        <v>0</v>
      </c>
      <c r="O28" s="6">
        <v>0</v>
      </c>
      <c r="P28" s="6">
        <v>34256.69</v>
      </c>
      <c r="Q28" s="6">
        <v>0</v>
      </c>
      <c r="R28" s="6">
        <v>377838.1</v>
      </c>
      <c r="S28" s="29">
        <v>304159.67050000001</v>
      </c>
    </row>
    <row r="29" spans="1:19" ht="15.75" x14ac:dyDescent="0.25">
      <c r="A29" s="17" t="s">
        <v>24</v>
      </c>
      <c r="B29" s="18" t="s">
        <v>59</v>
      </c>
      <c r="C29" s="3">
        <v>10478.259999999998</v>
      </c>
      <c r="D29" s="3">
        <v>6521.74</v>
      </c>
      <c r="E29" s="3">
        <v>695.65</v>
      </c>
      <c r="F29" s="3">
        <v>3260.87</v>
      </c>
      <c r="G29" s="5">
        <v>50</v>
      </c>
      <c r="H29" s="3">
        <v>13695.650000000001</v>
      </c>
      <c r="I29" s="3">
        <v>8478.26</v>
      </c>
      <c r="J29" s="3">
        <v>3260.87</v>
      </c>
      <c r="K29" s="3"/>
      <c r="L29" s="3">
        <v>1956.52</v>
      </c>
      <c r="M29" s="3">
        <v>30464.639999999999</v>
      </c>
      <c r="N29" s="3"/>
      <c r="O29" s="3"/>
      <c r="P29" s="3">
        <v>3289.68</v>
      </c>
      <c r="Q29" s="3"/>
      <c r="R29" s="3">
        <v>57928.23</v>
      </c>
      <c r="S29" s="41">
        <v>46632.225149999998</v>
      </c>
    </row>
    <row r="30" spans="1:19" ht="15.75" x14ac:dyDescent="0.25">
      <c r="A30" s="17" t="s">
        <v>24</v>
      </c>
      <c r="B30" s="18" t="s">
        <v>60</v>
      </c>
      <c r="C30" s="3">
        <v>7728.25</v>
      </c>
      <c r="D30" s="3">
        <v>4891.3</v>
      </c>
      <c r="E30" s="3">
        <v>391.3</v>
      </c>
      <c r="F30" s="3">
        <v>2445.65</v>
      </c>
      <c r="G30" s="5">
        <v>50</v>
      </c>
      <c r="H30" s="3">
        <v>9293.4699999999993</v>
      </c>
      <c r="I30" s="3">
        <v>5380.43</v>
      </c>
      <c r="J30" s="3">
        <v>2445.65</v>
      </c>
      <c r="K30" s="3"/>
      <c r="L30" s="3">
        <v>1467.39</v>
      </c>
      <c r="M30" s="3"/>
      <c r="N30" s="3"/>
      <c r="O30" s="3"/>
      <c r="P30" s="3">
        <v>9321.6</v>
      </c>
      <c r="Q30" s="3"/>
      <c r="R30" s="3">
        <v>26343.32</v>
      </c>
      <c r="S30" s="41">
        <v>21206.372599999999</v>
      </c>
    </row>
    <row r="31" spans="1:19" ht="15.75" x14ac:dyDescent="0.25">
      <c r="A31" s="17" t="s">
        <v>24</v>
      </c>
      <c r="B31" s="18" t="s">
        <v>61</v>
      </c>
      <c r="C31" s="3">
        <v>6754.35</v>
      </c>
      <c r="D31" s="3">
        <v>4239.13</v>
      </c>
      <c r="E31" s="3">
        <v>395.65</v>
      </c>
      <c r="F31" s="3">
        <v>2119.5700000000002</v>
      </c>
      <c r="G31" s="5">
        <v>50</v>
      </c>
      <c r="H31" s="3">
        <v>8054.35</v>
      </c>
      <c r="I31" s="3">
        <v>4663.04</v>
      </c>
      <c r="J31" s="3">
        <v>2119.5700000000002</v>
      </c>
      <c r="K31" s="3"/>
      <c r="L31" s="3">
        <v>1271.74</v>
      </c>
      <c r="M31" s="3"/>
      <c r="N31" s="3"/>
      <c r="O31" s="3"/>
      <c r="P31" s="3"/>
      <c r="Q31" s="3"/>
      <c r="R31" s="3">
        <v>14808.7</v>
      </c>
      <c r="S31" s="41">
        <v>11921.003500000001</v>
      </c>
    </row>
    <row r="32" spans="1:19" ht="15.75" x14ac:dyDescent="0.25">
      <c r="A32" s="17" t="s">
        <v>24</v>
      </c>
      <c r="B32" s="18" t="s">
        <v>48</v>
      </c>
      <c r="C32" s="3">
        <v>3636.96</v>
      </c>
      <c r="D32" s="3">
        <v>2282.61</v>
      </c>
      <c r="E32" s="3">
        <v>213.04</v>
      </c>
      <c r="F32" s="3">
        <v>1141.31</v>
      </c>
      <c r="G32" s="5">
        <v>50</v>
      </c>
      <c r="H32" s="3">
        <v>1826.09</v>
      </c>
      <c r="I32" s="3">
        <v>0</v>
      </c>
      <c r="J32" s="3">
        <v>1141.31</v>
      </c>
      <c r="K32" s="3"/>
      <c r="L32" s="3">
        <v>684.78</v>
      </c>
      <c r="M32" s="3"/>
      <c r="N32" s="3"/>
      <c r="O32" s="3"/>
      <c r="P32" s="3">
        <v>79466.36</v>
      </c>
      <c r="Q32" s="3"/>
      <c r="R32" s="3">
        <v>84929.41</v>
      </c>
      <c r="S32" s="41">
        <v>68368.175050000005</v>
      </c>
    </row>
    <row r="33" spans="1:19" ht="15.75" x14ac:dyDescent="0.25">
      <c r="A33" s="17" t="s">
        <v>24</v>
      </c>
      <c r="B33" s="18" t="s">
        <v>62</v>
      </c>
      <c r="C33" s="3">
        <v>11575</v>
      </c>
      <c r="D33" s="3">
        <v>7500</v>
      </c>
      <c r="E33" s="3">
        <v>700</v>
      </c>
      <c r="F33" s="3">
        <v>3375</v>
      </c>
      <c r="G33" s="5">
        <v>45</v>
      </c>
      <c r="H33" s="3">
        <v>15750</v>
      </c>
      <c r="I33" s="3">
        <v>9750</v>
      </c>
      <c r="J33" s="3">
        <v>3750</v>
      </c>
      <c r="K33" s="3"/>
      <c r="L33" s="3">
        <v>2250</v>
      </c>
      <c r="M33" s="3"/>
      <c r="N33" s="3"/>
      <c r="O33" s="3"/>
      <c r="P33" s="3"/>
      <c r="Q33" s="3"/>
      <c r="R33" s="3">
        <v>27325</v>
      </c>
      <c r="S33" s="41">
        <v>21996.625</v>
      </c>
    </row>
    <row r="34" spans="1:19" ht="15.75" x14ac:dyDescent="0.25">
      <c r="A34" s="17" t="s">
        <v>24</v>
      </c>
      <c r="B34" s="18" t="s">
        <v>63</v>
      </c>
      <c r="C34" s="3">
        <v>8833.4699999999993</v>
      </c>
      <c r="D34" s="3">
        <v>6826.08</v>
      </c>
      <c r="E34" s="3">
        <v>573.91000000000008</v>
      </c>
      <c r="F34" s="3">
        <v>1433.48</v>
      </c>
      <c r="G34" s="5">
        <v>21</v>
      </c>
      <c r="H34" s="3">
        <v>12969.55</v>
      </c>
      <c r="I34" s="3">
        <v>7508.69</v>
      </c>
      <c r="J34" s="3">
        <v>3413.04</v>
      </c>
      <c r="K34" s="3"/>
      <c r="L34" s="3">
        <v>2047.82</v>
      </c>
      <c r="M34" s="3">
        <v>23949.5</v>
      </c>
      <c r="N34" s="3"/>
      <c r="O34" s="3"/>
      <c r="P34" s="3">
        <v>877.99</v>
      </c>
      <c r="Q34" s="3"/>
      <c r="R34" s="3">
        <v>46630.509999999995</v>
      </c>
      <c r="S34" s="41">
        <v>37537.560549999995</v>
      </c>
    </row>
    <row r="35" spans="1:19" ht="15.75" x14ac:dyDescent="0.25">
      <c r="A35" s="17" t="s">
        <v>24</v>
      </c>
      <c r="B35" s="18" t="s">
        <v>92</v>
      </c>
      <c r="C35" s="3">
        <v>12050</v>
      </c>
      <c r="D35" s="3">
        <v>7500</v>
      </c>
      <c r="E35" s="3">
        <v>800</v>
      </c>
      <c r="F35" s="3">
        <v>3750</v>
      </c>
      <c r="G35" s="5">
        <v>50</v>
      </c>
      <c r="H35" s="3">
        <v>14250</v>
      </c>
      <c r="I35" s="3">
        <v>8250</v>
      </c>
      <c r="J35" s="3">
        <v>3750</v>
      </c>
      <c r="K35" s="3"/>
      <c r="L35" s="3">
        <v>2250</v>
      </c>
      <c r="M35" s="3"/>
      <c r="N35" s="3"/>
      <c r="O35" s="3"/>
      <c r="P35" s="3"/>
      <c r="Q35" s="3"/>
      <c r="R35" s="3">
        <v>26300</v>
      </c>
      <c r="S35" s="41">
        <v>21171.5</v>
      </c>
    </row>
    <row r="36" spans="1:19" ht="15.75" x14ac:dyDescent="0.25">
      <c r="A36" s="17" t="s">
        <v>24</v>
      </c>
      <c r="B36" s="18" t="s">
        <v>64</v>
      </c>
      <c r="C36" s="3">
        <v>9575</v>
      </c>
      <c r="D36" s="3">
        <v>7500</v>
      </c>
      <c r="E36" s="3">
        <v>500</v>
      </c>
      <c r="F36" s="3">
        <v>1575</v>
      </c>
      <c r="G36" s="5">
        <v>21</v>
      </c>
      <c r="H36" s="3">
        <v>14967.39</v>
      </c>
      <c r="I36" s="3">
        <v>8967.39</v>
      </c>
      <c r="J36" s="3">
        <v>3750</v>
      </c>
      <c r="K36" s="3"/>
      <c r="L36" s="3">
        <v>2250</v>
      </c>
      <c r="M36" s="3"/>
      <c r="N36" s="3"/>
      <c r="O36" s="3"/>
      <c r="P36" s="3">
        <v>25461.27</v>
      </c>
      <c r="Q36" s="3"/>
      <c r="R36" s="3">
        <v>50003.66</v>
      </c>
      <c r="S36" s="41">
        <v>40252.946300000003</v>
      </c>
    </row>
    <row r="37" spans="1:19" ht="16.5" customHeight="1" x14ac:dyDescent="0.25">
      <c r="A37" s="17" t="s">
        <v>25</v>
      </c>
      <c r="B37" s="18" t="s">
        <v>65</v>
      </c>
      <c r="C37" s="3">
        <v>12050</v>
      </c>
      <c r="D37" s="3">
        <v>7500</v>
      </c>
      <c r="E37" s="3">
        <v>800</v>
      </c>
      <c r="F37" s="3">
        <v>3750</v>
      </c>
      <c r="G37" s="5">
        <v>50</v>
      </c>
      <c r="H37" s="3">
        <v>14250</v>
      </c>
      <c r="I37" s="3">
        <v>8250</v>
      </c>
      <c r="J37" s="3">
        <v>3750</v>
      </c>
      <c r="K37" s="3"/>
      <c r="L37" s="3">
        <v>2250</v>
      </c>
      <c r="M37" s="3"/>
      <c r="N37" s="3"/>
      <c r="O37" s="3"/>
      <c r="P37" s="3"/>
      <c r="Q37" s="3"/>
      <c r="R37" s="3">
        <v>26300</v>
      </c>
      <c r="S37" s="41">
        <v>21171.5</v>
      </c>
    </row>
    <row r="38" spans="1:19" ht="15.75" x14ac:dyDescent="0.25">
      <c r="A38" s="17" t="s">
        <v>24</v>
      </c>
      <c r="B38" s="18" t="s">
        <v>66</v>
      </c>
      <c r="C38" s="3">
        <v>8742.39</v>
      </c>
      <c r="D38" s="3">
        <v>6847.83</v>
      </c>
      <c r="E38" s="3">
        <v>456.52</v>
      </c>
      <c r="F38" s="3">
        <v>1438.04</v>
      </c>
      <c r="G38" s="5">
        <v>21</v>
      </c>
      <c r="H38" s="3">
        <v>15750.01</v>
      </c>
      <c r="I38" s="3">
        <v>10271.74</v>
      </c>
      <c r="J38" s="3">
        <v>3423.92</v>
      </c>
      <c r="K38" s="3"/>
      <c r="L38" s="3">
        <v>2054.35</v>
      </c>
      <c r="M38" s="3"/>
      <c r="N38" s="3"/>
      <c r="O38" s="3">
        <v>4058.64</v>
      </c>
      <c r="P38" s="3"/>
      <c r="Q38" s="3"/>
      <c r="R38" s="3">
        <v>28551.040000000001</v>
      </c>
      <c r="S38" s="41">
        <v>22983.587200000002</v>
      </c>
    </row>
    <row r="39" spans="1:19" ht="15.75" x14ac:dyDescent="0.25">
      <c r="A39" s="17" t="s">
        <v>25</v>
      </c>
      <c r="B39" s="18" t="s">
        <v>67</v>
      </c>
      <c r="C39" s="3">
        <v>9125</v>
      </c>
      <c r="D39" s="3">
        <v>7500</v>
      </c>
      <c r="E39" s="11">
        <v>500</v>
      </c>
      <c r="F39" s="3">
        <v>1125</v>
      </c>
      <c r="G39" s="10">
        <v>15</v>
      </c>
      <c r="H39" s="3">
        <v>15750</v>
      </c>
      <c r="I39" s="3">
        <v>9750</v>
      </c>
      <c r="J39" s="3">
        <v>3750</v>
      </c>
      <c r="K39" s="11"/>
      <c r="L39" s="3">
        <v>2250</v>
      </c>
      <c r="M39" s="11"/>
      <c r="N39" s="11"/>
      <c r="O39" s="11"/>
      <c r="P39" s="11"/>
      <c r="Q39" s="11"/>
      <c r="R39" s="3">
        <v>24875</v>
      </c>
      <c r="S39" s="41">
        <v>20024.375</v>
      </c>
    </row>
    <row r="40" spans="1:19" s="23" customFormat="1" ht="15" customHeight="1" x14ac:dyDescent="0.25">
      <c r="A40" s="17" t="s">
        <v>24</v>
      </c>
      <c r="B40" s="17" t="s">
        <v>68</v>
      </c>
      <c r="C40" s="3">
        <v>11750</v>
      </c>
      <c r="D40" s="3">
        <v>7500</v>
      </c>
      <c r="E40" s="3">
        <v>500</v>
      </c>
      <c r="F40" s="3">
        <v>3750</v>
      </c>
      <c r="G40" s="5">
        <v>50</v>
      </c>
      <c r="H40" s="3">
        <v>14967.39</v>
      </c>
      <c r="I40" s="3">
        <v>8967.39</v>
      </c>
      <c r="J40" s="3">
        <v>3750</v>
      </c>
      <c r="K40" s="3"/>
      <c r="L40" s="3">
        <v>2250</v>
      </c>
      <c r="M40" s="3"/>
      <c r="N40" s="3"/>
      <c r="O40" s="3"/>
      <c r="P40" s="3">
        <v>33552.559999999998</v>
      </c>
      <c r="Q40" s="3"/>
      <c r="R40" s="3">
        <v>60269.95</v>
      </c>
      <c r="S40" s="41">
        <v>48517.30975</v>
      </c>
    </row>
    <row r="41" spans="1:19" s="23" customFormat="1" ht="15" customHeight="1" x14ac:dyDescent="0.25">
      <c r="A41" s="17" t="s">
        <v>25</v>
      </c>
      <c r="B41" s="17" t="s">
        <v>69</v>
      </c>
      <c r="C41" s="3">
        <v>4597.8200000000006</v>
      </c>
      <c r="D41" s="3">
        <v>2934.78</v>
      </c>
      <c r="E41" s="3">
        <v>195.65</v>
      </c>
      <c r="F41" s="3">
        <v>1467.39</v>
      </c>
      <c r="G41" s="5">
        <v>50</v>
      </c>
      <c r="H41" s="3">
        <v>5576.0800000000008</v>
      </c>
      <c r="I41" s="3">
        <v>3228.26</v>
      </c>
      <c r="J41" s="3">
        <v>1467.39</v>
      </c>
      <c r="K41" s="3"/>
      <c r="L41" s="3">
        <v>880.43</v>
      </c>
      <c r="M41" s="3"/>
      <c r="N41" s="3"/>
      <c r="O41" s="3"/>
      <c r="P41" s="3"/>
      <c r="Q41" s="3"/>
      <c r="R41" s="3">
        <v>10173.900000000001</v>
      </c>
      <c r="S41" s="41">
        <v>8189.9895000000015</v>
      </c>
    </row>
    <row r="42" spans="1:19" s="22" customFormat="1" ht="15.75" x14ac:dyDescent="0.25">
      <c r="A42" s="20" t="s">
        <v>7</v>
      </c>
      <c r="B42" s="20"/>
      <c r="C42" s="6">
        <v>116896.50000000001</v>
      </c>
      <c r="D42" s="6">
        <v>79543.47</v>
      </c>
      <c r="E42" s="6">
        <v>6721.7199999999993</v>
      </c>
      <c r="F42" s="6">
        <v>30631.309999999998</v>
      </c>
      <c r="G42" s="6"/>
      <c r="H42" s="6">
        <v>157099.98000000001</v>
      </c>
      <c r="I42" s="6">
        <v>93465.2</v>
      </c>
      <c r="J42" s="6">
        <v>39771.75</v>
      </c>
      <c r="K42" s="6">
        <v>0</v>
      </c>
      <c r="L42" s="6">
        <v>23863.03</v>
      </c>
      <c r="M42" s="6">
        <v>54414.14</v>
      </c>
      <c r="N42" s="6">
        <v>0</v>
      </c>
      <c r="O42" s="6">
        <v>4058.64</v>
      </c>
      <c r="P42" s="6">
        <v>151969.46000000002</v>
      </c>
      <c r="Q42" s="6">
        <v>0</v>
      </c>
      <c r="R42" s="6">
        <v>484438.72</v>
      </c>
      <c r="S42" s="29">
        <v>389973.16960000008</v>
      </c>
    </row>
    <row r="43" spans="1:19" ht="15.75" x14ac:dyDescent="0.25">
      <c r="A43" s="17" t="s">
        <v>26</v>
      </c>
      <c r="B43" s="18" t="s">
        <v>70</v>
      </c>
      <c r="C43" s="3">
        <v>11008</v>
      </c>
      <c r="D43" s="3">
        <v>7100</v>
      </c>
      <c r="E43" s="3">
        <v>500</v>
      </c>
      <c r="F43" s="3">
        <v>3408</v>
      </c>
      <c r="G43" s="5">
        <v>48</v>
      </c>
      <c r="H43" s="3">
        <v>12425</v>
      </c>
      <c r="I43" s="3">
        <v>7100</v>
      </c>
      <c r="J43" s="3">
        <v>3195</v>
      </c>
      <c r="K43" s="3"/>
      <c r="L43" s="3">
        <v>2130</v>
      </c>
      <c r="M43" s="3"/>
      <c r="N43" s="3"/>
      <c r="O43" s="3"/>
      <c r="P43" s="3"/>
      <c r="Q43" s="3"/>
      <c r="R43" s="3">
        <v>23433</v>
      </c>
      <c r="S43" s="41">
        <v>18863.564999999999</v>
      </c>
    </row>
    <row r="44" spans="1:19" ht="15.75" x14ac:dyDescent="0.25">
      <c r="A44" s="17" t="s">
        <v>26</v>
      </c>
      <c r="B44" s="18" t="s">
        <v>71</v>
      </c>
      <c r="C44" s="3">
        <v>8339</v>
      </c>
      <c r="D44" s="3">
        <v>7100</v>
      </c>
      <c r="E44" s="3">
        <v>600</v>
      </c>
      <c r="F44" s="3">
        <v>639</v>
      </c>
      <c r="G44" s="5">
        <v>9</v>
      </c>
      <c r="H44" s="3">
        <v>12425</v>
      </c>
      <c r="I44" s="3">
        <v>7100</v>
      </c>
      <c r="J44" s="3">
        <v>3195</v>
      </c>
      <c r="K44" s="3"/>
      <c r="L44" s="3">
        <v>2130</v>
      </c>
      <c r="M44" s="3"/>
      <c r="N44" s="3"/>
      <c r="O44" s="3"/>
      <c r="P44" s="3"/>
      <c r="Q44" s="3"/>
      <c r="R44" s="3">
        <v>20764</v>
      </c>
      <c r="S44" s="41">
        <v>16715.02</v>
      </c>
    </row>
    <row r="45" spans="1:19" ht="15.75" x14ac:dyDescent="0.25">
      <c r="A45" s="17" t="s">
        <v>26</v>
      </c>
      <c r="B45" s="18" t="s">
        <v>72</v>
      </c>
      <c r="C45" s="3">
        <v>9091</v>
      </c>
      <c r="D45" s="3">
        <v>7100</v>
      </c>
      <c r="E45" s="3">
        <v>500</v>
      </c>
      <c r="F45" s="3">
        <v>1491</v>
      </c>
      <c r="G45" s="5">
        <v>21</v>
      </c>
      <c r="H45" s="3">
        <v>12425</v>
      </c>
      <c r="I45" s="3">
        <v>7100</v>
      </c>
      <c r="J45" s="3">
        <v>3195</v>
      </c>
      <c r="K45" s="3"/>
      <c r="L45" s="3">
        <v>2130</v>
      </c>
      <c r="M45" s="3"/>
      <c r="N45" s="3"/>
      <c r="O45" s="3"/>
      <c r="P45" s="3"/>
      <c r="Q45" s="3"/>
      <c r="R45" s="3">
        <v>21516</v>
      </c>
      <c r="S45" s="41">
        <v>17320.38</v>
      </c>
    </row>
    <row r="46" spans="1:19" ht="15.75" x14ac:dyDescent="0.25">
      <c r="A46" s="17" t="s">
        <v>26</v>
      </c>
      <c r="B46" s="18" t="s">
        <v>73</v>
      </c>
      <c r="C46" s="3">
        <v>6206.7400000000007</v>
      </c>
      <c r="D46" s="3">
        <v>4630.43</v>
      </c>
      <c r="E46" s="11">
        <v>326.08999999999997</v>
      </c>
      <c r="F46" s="3">
        <v>1250.22</v>
      </c>
      <c r="G46" s="10">
        <v>27</v>
      </c>
      <c r="H46" s="3">
        <v>9492.39</v>
      </c>
      <c r="I46" s="3">
        <v>6019.57</v>
      </c>
      <c r="J46" s="3">
        <v>2083.69</v>
      </c>
      <c r="K46" s="11"/>
      <c r="L46" s="3">
        <v>1389.13</v>
      </c>
      <c r="M46" s="11"/>
      <c r="N46" s="11"/>
      <c r="O46" s="11"/>
      <c r="P46" s="11">
        <v>24908.6</v>
      </c>
      <c r="Q46" s="11"/>
      <c r="R46" s="3">
        <v>40607.729999999996</v>
      </c>
      <c r="S46" s="41">
        <v>32689.222649999996</v>
      </c>
    </row>
    <row r="47" spans="1:19" ht="15.75" x14ac:dyDescent="0.25">
      <c r="A47" s="17" t="s">
        <v>26</v>
      </c>
      <c r="B47" s="18" t="s">
        <v>74</v>
      </c>
      <c r="C47" s="3">
        <v>11350</v>
      </c>
      <c r="D47" s="3">
        <v>7100</v>
      </c>
      <c r="E47" s="3">
        <v>700</v>
      </c>
      <c r="F47" s="3">
        <v>3550</v>
      </c>
      <c r="G47" s="5">
        <v>50</v>
      </c>
      <c r="H47" s="3">
        <v>12425</v>
      </c>
      <c r="I47" s="3">
        <v>7100</v>
      </c>
      <c r="J47" s="3">
        <v>3195</v>
      </c>
      <c r="K47" s="3"/>
      <c r="L47" s="3">
        <v>2130</v>
      </c>
      <c r="M47" s="3"/>
      <c r="N47" s="3"/>
      <c r="O47" s="3"/>
      <c r="P47" s="3"/>
      <c r="Q47" s="3"/>
      <c r="R47" s="3">
        <v>23775</v>
      </c>
      <c r="S47" s="41">
        <v>19138.875</v>
      </c>
    </row>
    <row r="48" spans="1:19" ht="16.5" customHeight="1" x14ac:dyDescent="0.25">
      <c r="A48" s="17" t="s">
        <v>26</v>
      </c>
      <c r="B48" s="18" t="s">
        <v>75</v>
      </c>
      <c r="C48" s="3">
        <v>8241.32</v>
      </c>
      <c r="D48" s="3">
        <v>5247.83</v>
      </c>
      <c r="E48" s="3">
        <v>369.57</v>
      </c>
      <c r="F48" s="3">
        <v>2623.92</v>
      </c>
      <c r="G48" s="5">
        <v>50</v>
      </c>
      <c r="H48" s="3">
        <v>9183.7000000000007</v>
      </c>
      <c r="I48" s="3">
        <v>5247.83</v>
      </c>
      <c r="J48" s="3">
        <v>2361.52</v>
      </c>
      <c r="K48" s="3"/>
      <c r="L48" s="3">
        <v>1574.35</v>
      </c>
      <c r="M48" s="3"/>
      <c r="N48" s="3"/>
      <c r="O48" s="3">
        <v>4296.6000000000004</v>
      </c>
      <c r="P48" s="3">
        <v>6638.16</v>
      </c>
      <c r="Q48" s="3"/>
      <c r="R48" s="3">
        <v>28359.780000000002</v>
      </c>
      <c r="S48" s="41">
        <v>22829.622900000002</v>
      </c>
    </row>
    <row r="49" spans="1:19" ht="15.75" x14ac:dyDescent="0.25">
      <c r="A49" s="17" t="s">
        <v>26</v>
      </c>
      <c r="B49" s="18" t="s">
        <v>76</v>
      </c>
      <c r="C49" s="3">
        <v>9943</v>
      </c>
      <c r="D49" s="3">
        <v>7100</v>
      </c>
      <c r="E49" s="3">
        <v>500</v>
      </c>
      <c r="F49" s="3">
        <v>2343</v>
      </c>
      <c r="G49" s="5">
        <v>33</v>
      </c>
      <c r="H49" s="3">
        <v>12425</v>
      </c>
      <c r="I49" s="3">
        <v>7100</v>
      </c>
      <c r="J49" s="3">
        <v>3195</v>
      </c>
      <c r="K49" s="3"/>
      <c r="L49" s="3">
        <v>2130</v>
      </c>
      <c r="M49" s="3"/>
      <c r="N49" s="3"/>
      <c r="O49" s="3"/>
      <c r="P49" s="3"/>
      <c r="Q49" s="3"/>
      <c r="R49" s="3">
        <v>22368</v>
      </c>
      <c r="S49" s="41">
        <v>18006.239999999998</v>
      </c>
    </row>
    <row r="50" spans="1:19" ht="15.75" x14ac:dyDescent="0.25">
      <c r="A50" s="17" t="s">
        <v>26</v>
      </c>
      <c r="B50" s="60" t="s">
        <v>77</v>
      </c>
      <c r="C50" s="3">
        <v>8452</v>
      </c>
      <c r="D50" s="3">
        <v>7100</v>
      </c>
      <c r="E50" s="11">
        <v>500</v>
      </c>
      <c r="F50" s="3">
        <v>852</v>
      </c>
      <c r="G50" s="24">
        <v>12</v>
      </c>
      <c r="H50" s="3">
        <v>12425</v>
      </c>
      <c r="I50" s="3">
        <v>7100</v>
      </c>
      <c r="J50" s="3">
        <v>3195</v>
      </c>
      <c r="K50" s="14"/>
      <c r="L50" s="3">
        <v>2130</v>
      </c>
      <c r="M50" s="11"/>
      <c r="N50" s="11"/>
      <c r="O50" s="11"/>
      <c r="P50" s="11"/>
      <c r="Q50" s="11"/>
      <c r="R50" s="3">
        <v>20877</v>
      </c>
      <c r="S50" s="41">
        <v>16805.985000000001</v>
      </c>
    </row>
    <row r="51" spans="1:19" ht="15.75" x14ac:dyDescent="0.25">
      <c r="A51" s="17" t="s">
        <v>26</v>
      </c>
      <c r="B51" s="60" t="s">
        <v>78</v>
      </c>
      <c r="C51" s="3">
        <v>3474.0000000000005</v>
      </c>
      <c r="D51" s="3">
        <v>2778.26</v>
      </c>
      <c r="E51" s="11">
        <v>195.65</v>
      </c>
      <c r="F51" s="3">
        <v>500.09</v>
      </c>
      <c r="G51" s="24">
        <v>18</v>
      </c>
      <c r="H51" s="3">
        <v>4861.9600000000009</v>
      </c>
      <c r="I51" s="3">
        <v>2778.26</v>
      </c>
      <c r="J51" s="3">
        <v>1250.22</v>
      </c>
      <c r="K51" s="14"/>
      <c r="L51" s="3">
        <v>833.48</v>
      </c>
      <c r="M51" s="11"/>
      <c r="N51" s="11"/>
      <c r="O51" s="11"/>
      <c r="P51" s="11"/>
      <c r="Q51" s="11"/>
      <c r="R51" s="3">
        <v>8335.9600000000009</v>
      </c>
      <c r="S51" s="41">
        <v>6710.4478000000008</v>
      </c>
    </row>
    <row r="52" spans="1:19" s="22" customFormat="1" ht="15.75" x14ac:dyDescent="0.25">
      <c r="A52" s="20" t="s">
        <v>7</v>
      </c>
      <c r="B52" s="20"/>
      <c r="C52" s="6">
        <v>76105.06</v>
      </c>
      <c r="D52" s="6">
        <v>55256.520000000004</v>
      </c>
      <c r="E52" s="6">
        <v>4191.3100000000004</v>
      </c>
      <c r="F52" s="6">
        <v>16657.23</v>
      </c>
      <c r="G52" s="6"/>
      <c r="H52" s="6">
        <v>98088.05</v>
      </c>
      <c r="I52" s="6">
        <v>56645.66</v>
      </c>
      <c r="J52" s="6">
        <v>24865.43</v>
      </c>
      <c r="K52" s="6">
        <v>0</v>
      </c>
      <c r="L52" s="6">
        <v>16576.960000000003</v>
      </c>
      <c r="M52" s="6">
        <v>0</v>
      </c>
      <c r="N52" s="6">
        <v>0</v>
      </c>
      <c r="O52" s="6">
        <v>4296.6000000000004</v>
      </c>
      <c r="P52" s="6">
        <v>31546.76</v>
      </c>
      <c r="Q52" s="6">
        <v>0</v>
      </c>
      <c r="R52" s="6">
        <v>210036.47</v>
      </c>
      <c r="S52" s="29">
        <v>169079.35834999997</v>
      </c>
    </row>
    <row r="53" spans="1:19" ht="15.75" x14ac:dyDescent="0.25">
      <c r="A53" s="17"/>
      <c r="B53" s="17"/>
      <c r="C53" s="3"/>
      <c r="D53" s="1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2"/>
    </row>
    <row r="54" spans="1:19" ht="1.5" customHeight="1" x14ac:dyDescent="0.25">
      <c r="A54" s="17" t="s">
        <v>27</v>
      </c>
      <c r="B54" s="17"/>
      <c r="C54" s="3"/>
      <c r="D54" s="3"/>
      <c r="E54" s="3"/>
      <c r="F54" s="3"/>
      <c r="G54" s="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2"/>
    </row>
    <row r="55" spans="1:19" ht="15.75" hidden="1" x14ac:dyDescent="0.25">
      <c r="A55" s="17" t="s">
        <v>27</v>
      </c>
      <c r="B55" s="17"/>
      <c r="C55" s="3"/>
      <c r="D55" s="3"/>
      <c r="E55" s="3"/>
      <c r="F55" s="3"/>
      <c r="G55" s="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2"/>
    </row>
    <row r="56" spans="1:19" s="26" customFormat="1" ht="15.75" x14ac:dyDescent="0.25">
      <c r="A56" s="21" t="s">
        <v>28</v>
      </c>
      <c r="B56" s="21"/>
      <c r="C56" s="6">
        <f>C13+C18+C28+C42+C52</f>
        <v>427296.53</v>
      </c>
      <c r="D56" s="6">
        <f>D13+D18+D28+D42+D52</f>
        <v>291808.68</v>
      </c>
      <c r="E56" s="6">
        <f>E13+E18+E28+E42+E52</f>
        <v>22495.649999999998</v>
      </c>
      <c r="F56" s="6">
        <f>F13+F18+F28+F42+F52</f>
        <v>112992.2</v>
      </c>
      <c r="G56" s="6">
        <v>0</v>
      </c>
      <c r="H56" s="6">
        <f>H13+H18+H28+H42+H52</f>
        <v>611024.1100000001</v>
      </c>
      <c r="I56" s="6">
        <f>I13+I18+I28+I42+I52</f>
        <v>366141.70999999996</v>
      </c>
      <c r="J56" s="6">
        <f>J13+J18+J28+J42+J52</f>
        <v>161179.79999999999</v>
      </c>
      <c r="K56" s="6">
        <v>0</v>
      </c>
      <c r="L56" s="6">
        <f>L13+L18+L28+L42+L52</f>
        <v>83702.600000000006</v>
      </c>
      <c r="M56" s="6">
        <f>M13+M18+M28+M42</f>
        <v>294256.32</v>
      </c>
      <c r="N56" s="6">
        <v>0</v>
      </c>
      <c r="O56" s="6">
        <f>O42+O52</f>
        <v>8355.24</v>
      </c>
      <c r="P56" s="6">
        <f>P13+P18+P28+P42+P52</f>
        <v>286325.5</v>
      </c>
      <c r="Q56" s="6">
        <v>0</v>
      </c>
      <c r="R56" s="6">
        <f>R13+R18+R28+R42+R52</f>
        <v>1627257.7</v>
      </c>
      <c r="S56" s="28">
        <f>S13+S18+S28+S42+S52</f>
        <v>1309412.9284999999</v>
      </c>
    </row>
    <row r="57" spans="1:19" x14ac:dyDescent="0.25">
      <c r="C57" s="1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13"/>
      <c r="Q57" s="23"/>
      <c r="R57" s="13"/>
      <c r="S57" s="13"/>
    </row>
    <row r="59" spans="1:19" ht="20.25" x14ac:dyDescent="0.3">
      <c r="A59" s="33"/>
      <c r="B59" s="33"/>
      <c r="C59" s="33"/>
      <c r="D59" s="38"/>
      <c r="E59" s="38"/>
      <c r="F59" s="38"/>
      <c r="H59" s="38"/>
      <c r="I59" s="34"/>
      <c r="J59" s="34"/>
      <c r="K59" s="34"/>
      <c r="P59" s="80"/>
      <c r="Q59" s="80"/>
      <c r="R59" s="80"/>
      <c r="S59" s="44"/>
    </row>
    <row r="60" spans="1:19" ht="20.25" x14ac:dyDescent="0.3">
      <c r="A60" s="34"/>
      <c r="B60" s="34"/>
      <c r="C60" s="34"/>
      <c r="D60" s="39"/>
      <c r="E60" s="39"/>
      <c r="F60" s="39"/>
      <c r="H60" s="39"/>
      <c r="I60" s="34"/>
      <c r="J60" s="34"/>
      <c r="K60" s="34"/>
      <c r="P60" s="34"/>
      <c r="Q60" s="34"/>
      <c r="R60" s="34"/>
      <c r="S60" s="44"/>
    </row>
    <row r="61" spans="1:19" ht="20.25" x14ac:dyDescent="0.3">
      <c r="A61" s="34"/>
      <c r="B61" s="34"/>
      <c r="C61" s="34"/>
      <c r="D61" s="37"/>
      <c r="E61" s="37"/>
      <c r="F61" s="37"/>
      <c r="H61" s="37"/>
      <c r="I61" s="34"/>
      <c r="J61" s="34"/>
      <c r="K61" s="34"/>
      <c r="P61" s="34"/>
      <c r="Q61" s="34"/>
      <c r="R61" s="34"/>
      <c r="S61" s="40"/>
    </row>
    <row r="62" spans="1:19" ht="18.75" x14ac:dyDescent="0.3">
      <c r="A62" s="33"/>
      <c r="B62" s="33"/>
      <c r="C62" s="33"/>
      <c r="D62" s="38"/>
      <c r="E62" s="38"/>
      <c r="F62" s="38"/>
      <c r="H62" s="38"/>
      <c r="P62" s="81"/>
      <c r="Q62" s="81"/>
      <c r="R62" s="81"/>
      <c r="S62" s="44"/>
    </row>
    <row r="63" spans="1:19" ht="15.75" x14ac:dyDescent="0.25">
      <c r="C63" s="15"/>
      <c r="D63" s="79"/>
      <c r="E63" s="79"/>
      <c r="F63" s="79"/>
      <c r="H63" s="39"/>
      <c r="P63" s="15"/>
      <c r="S63" s="44"/>
    </row>
  </sheetData>
  <mergeCells count="20">
    <mergeCell ref="A5:A7"/>
    <mergeCell ref="O5:O7"/>
    <mergeCell ref="P5:P7"/>
    <mergeCell ref="M6:M7"/>
    <mergeCell ref="N6:N7"/>
    <mergeCell ref="C6:C7"/>
    <mergeCell ref="D6:D7"/>
    <mergeCell ref="E6:E7"/>
    <mergeCell ref="H6:H7"/>
    <mergeCell ref="I6:I7"/>
    <mergeCell ref="J6:J7"/>
    <mergeCell ref="K6:K7"/>
    <mergeCell ref="L6:L7"/>
    <mergeCell ref="S5:S7"/>
    <mergeCell ref="P62:R62"/>
    <mergeCell ref="D63:F63"/>
    <mergeCell ref="D2:P3"/>
    <mergeCell ref="P59:R59"/>
    <mergeCell ref="Q5:Q7"/>
    <mergeCell ref="R5:R7"/>
  </mergeCells>
  <pageMargins left="0.7" right="0.7" top="0.75" bottom="0.75" header="0.3" footer="0.3"/>
  <pageSetup paperSize="9"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view="pageBreakPreview" zoomScale="60" zoomScaleNormal="70" workbookViewId="0">
      <selection activeCell="I58" sqref="I58"/>
    </sheetView>
  </sheetViews>
  <sheetFormatPr defaultRowHeight="15" x14ac:dyDescent="0.25"/>
  <cols>
    <col min="1" max="1" width="36.28515625" style="15" customWidth="1"/>
    <col min="2" max="2" width="22.85546875" style="15" customWidth="1"/>
    <col min="3" max="3" width="13.5703125" style="1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1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8" width="17.28515625" style="15" customWidth="1"/>
    <col min="19" max="19" width="18.28515625" style="15" customWidth="1"/>
    <col min="20" max="20" width="13.5703125" style="15" customWidth="1"/>
    <col min="21" max="16384" width="9.140625" style="15"/>
  </cols>
  <sheetData>
    <row r="1" spans="1:20" ht="10.5" customHeight="1" x14ac:dyDescent="0.25"/>
    <row r="2" spans="1:20" ht="17.25" customHeight="1" x14ac:dyDescent="0.25">
      <c r="D2" s="83" t="s">
        <v>82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20" ht="27" customHeight="1" x14ac:dyDescent="0.25"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0" ht="15.75" x14ac:dyDescent="0.25">
      <c r="R4" s="57"/>
      <c r="S4" s="62" t="s">
        <v>37</v>
      </c>
    </row>
    <row r="5" spans="1:20" ht="15.7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4" t="s">
        <v>81</v>
      </c>
      <c r="S5" s="82" t="s">
        <v>30</v>
      </c>
    </row>
    <row r="6" spans="1:20" ht="15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5"/>
      <c r="S6" s="82"/>
    </row>
    <row r="7" spans="1:20" ht="47.25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6"/>
      <c r="S7" s="82"/>
    </row>
    <row r="8" spans="1:20" ht="15.75" x14ac:dyDescent="0.25">
      <c r="A8" s="17" t="s">
        <v>20</v>
      </c>
      <c r="B8" s="18" t="s">
        <v>41</v>
      </c>
      <c r="C8" s="6">
        <v>14552</v>
      </c>
      <c r="D8" s="3">
        <v>12800</v>
      </c>
      <c r="E8" s="3">
        <v>600</v>
      </c>
      <c r="F8" s="3">
        <v>1152</v>
      </c>
      <c r="G8" s="17">
        <v>9</v>
      </c>
      <c r="H8" s="6">
        <v>32000</v>
      </c>
      <c r="I8" s="3">
        <v>19200</v>
      </c>
      <c r="J8" s="3">
        <v>12800</v>
      </c>
      <c r="K8" s="3"/>
      <c r="L8" s="3"/>
      <c r="M8" s="3"/>
      <c r="N8" s="3"/>
      <c r="O8" s="3"/>
      <c r="P8" s="3"/>
      <c r="Q8" s="3">
        <v>592.01</v>
      </c>
      <c r="R8" s="3">
        <v>47144.01</v>
      </c>
      <c r="S8" s="41">
        <v>37479.487950000002</v>
      </c>
      <c r="T8" s="1"/>
    </row>
    <row r="9" spans="1:20" ht="15.75" x14ac:dyDescent="0.25">
      <c r="A9" s="17" t="s">
        <v>21</v>
      </c>
      <c r="B9" s="18" t="s">
        <v>42</v>
      </c>
      <c r="C9" s="6">
        <v>17650</v>
      </c>
      <c r="D9" s="3">
        <v>11300</v>
      </c>
      <c r="E9" s="3">
        <v>700</v>
      </c>
      <c r="F9" s="3">
        <v>5650</v>
      </c>
      <c r="G9" s="17">
        <v>50</v>
      </c>
      <c r="H9" s="6">
        <v>26555</v>
      </c>
      <c r="I9" s="3">
        <v>15255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44205</v>
      </c>
      <c r="S9" s="41">
        <v>35585.025000000001</v>
      </c>
      <c r="T9" s="1"/>
    </row>
    <row r="10" spans="1:20" ht="15.75" x14ac:dyDescent="0.25">
      <c r="A10" s="17" t="s">
        <v>21</v>
      </c>
      <c r="B10" s="18" t="s">
        <v>43</v>
      </c>
      <c r="C10" s="6">
        <v>5615.91</v>
      </c>
      <c r="D10" s="3">
        <v>3595.45</v>
      </c>
      <c r="E10" s="3">
        <v>222.73</v>
      </c>
      <c r="F10" s="3">
        <v>1797.73</v>
      </c>
      <c r="G10" s="19">
        <v>50</v>
      </c>
      <c r="H10" s="6">
        <v>8449.32</v>
      </c>
      <c r="I10" s="3">
        <v>4853.8599999999997</v>
      </c>
      <c r="J10" s="3">
        <v>2516.8200000000002</v>
      </c>
      <c r="K10" s="7"/>
      <c r="L10" s="3">
        <v>1078.6400000000001</v>
      </c>
      <c r="M10" s="7"/>
      <c r="N10" s="7"/>
      <c r="O10" s="7"/>
      <c r="P10" s="7"/>
      <c r="Q10" s="7"/>
      <c r="R10" s="3">
        <v>14065.23</v>
      </c>
      <c r="S10" s="41">
        <v>11322.51015</v>
      </c>
      <c r="T10" s="1"/>
    </row>
    <row r="11" spans="1:20" ht="15.75" x14ac:dyDescent="0.25">
      <c r="A11" s="17" t="s">
        <v>21</v>
      </c>
      <c r="B11" s="18" t="s">
        <v>44</v>
      </c>
      <c r="C11" s="6">
        <v>15290</v>
      </c>
      <c r="D11" s="3">
        <v>11300</v>
      </c>
      <c r="E11" s="3">
        <v>600</v>
      </c>
      <c r="F11" s="3">
        <v>3390</v>
      </c>
      <c r="G11" s="19">
        <v>30</v>
      </c>
      <c r="H11" s="6">
        <v>26555</v>
      </c>
      <c r="I11" s="3">
        <v>15255</v>
      </c>
      <c r="J11" s="3">
        <v>7910</v>
      </c>
      <c r="K11" s="7"/>
      <c r="L11" s="3">
        <v>3390</v>
      </c>
      <c r="M11" s="7"/>
      <c r="N11" s="7"/>
      <c r="O11" s="7"/>
      <c r="P11" s="7"/>
      <c r="Q11" s="7"/>
      <c r="R11" s="3">
        <v>41845</v>
      </c>
      <c r="S11" s="41">
        <v>33685.224999999999</v>
      </c>
      <c r="T11" s="1"/>
    </row>
    <row r="12" spans="1:20" ht="15.75" x14ac:dyDescent="0.25">
      <c r="A12" s="17" t="s">
        <v>21</v>
      </c>
      <c r="B12" s="18" t="s">
        <v>48</v>
      </c>
      <c r="C12" s="6">
        <v>17650</v>
      </c>
      <c r="D12" s="3">
        <v>11300</v>
      </c>
      <c r="E12" s="3">
        <v>700</v>
      </c>
      <c r="F12" s="3">
        <v>5650</v>
      </c>
      <c r="G12" s="17">
        <v>50</v>
      </c>
      <c r="H12" s="6">
        <v>26555</v>
      </c>
      <c r="I12" s="3">
        <v>15255</v>
      </c>
      <c r="J12" s="3">
        <v>7910</v>
      </c>
      <c r="K12" s="3"/>
      <c r="L12" s="3">
        <v>3390</v>
      </c>
      <c r="M12" s="3"/>
      <c r="N12" s="3"/>
      <c r="O12" s="3"/>
      <c r="P12" s="3"/>
      <c r="Q12" s="3"/>
      <c r="R12" s="3">
        <v>44205</v>
      </c>
      <c r="S12" s="41">
        <v>35585.025000000001</v>
      </c>
      <c r="T12" s="1"/>
    </row>
    <row r="13" spans="1:20" s="22" customFormat="1" ht="15.75" x14ac:dyDescent="0.25">
      <c r="A13" s="20" t="s">
        <v>7</v>
      </c>
      <c r="B13" s="20"/>
      <c r="C13" s="6">
        <v>70757.91</v>
      </c>
      <c r="D13" s="6">
        <v>50295.45</v>
      </c>
      <c r="E13" s="6">
        <v>2822.73</v>
      </c>
      <c r="F13" s="6">
        <v>17639.73</v>
      </c>
      <c r="G13" s="21"/>
      <c r="H13" s="6">
        <v>120114.32</v>
      </c>
      <c r="I13" s="6">
        <v>69818.86</v>
      </c>
      <c r="J13" s="6">
        <v>39046.82</v>
      </c>
      <c r="K13" s="6">
        <v>0</v>
      </c>
      <c r="L13" s="6">
        <v>11248.64</v>
      </c>
      <c r="M13" s="6">
        <v>0</v>
      </c>
      <c r="N13" s="6">
        <v>0</v>
      </c>
      <c r="O13" s="6">
        <v>0</v>
      </c>
      <c r="P13" s="6">
        <v>0</v>
      </c>
      <c r="Q13" s="6">
        <v>592.01</v>
      </c>
      <c r="R13" s="6">
        <v>191464.24</v>
      </c>
      <c r="S13" s="29">
        <v>153657.27309999999</v>
      </c>
      <c r="T13" s="9"/>
    </row>
    <row r="14" spans="1:20" ht="15.75" x14ac:dyDescent="0.25">
      <c r="A14" s="17" t="s">
        <v>22</v>
      </c>
      <c r="B14" s="18" t="s">
        <v>46</v>
      </c>
      <c r="C14" s="6">
        <v>14300</v>
      </c>
      <c r="D14" s="3">
        <v>9000</v>
      </c>
      <c r="E14" s="3">
        <v>800</v>
      </c>
      <c r="F14" s="3">
        <v>4500</v>
      </c>
      <c r="G14" s="17">
        <v>50</v>
      </c>
      <c r="H14" s="6">
        <v>18450</v>
      </c>
      <c r="I14" s="3">
        <v>10350</v>
      </c>
      <c r="J14" s="3">
        <v>5400</v>
      </c>
      <c r="K14" s="3"/>
      <c r="L14" s="3">
        <v>2700</v>
      </c>
      <c r="M14" s="3"/>
      <c r="N14" s="3"/>
      <c r="O14" s="3"/>
      <c r="P14" s="3"/>
      <c r="Q14" s="3"/>
      <c r="R14" s="3">
        <v>32750</v>
      </c>
      <c r="S14" s="41">
        <v>26363.75</v>
      </c>
      <c r="T14" s="1"/>
    </row>
    <row r="15" spans="1:20" ht="15.75" x14ac:dyDescent="0.25">
      <c r="A15" s="17" t="s">
        <v>22</v>
      </c>
      <c r="B15" s="18" t="s">
        <v>47</v>
      </c>
      <c r="C15" s="6">
        <v>6418.1900000000005</v>
      </c>
      <c r="D15" s="3">
        <v>4090.91</v>
      </c>
      <c r="E15" s="3">
        <v>363.64</v>
      </c>
      <c r="F15" s="3">
        <v>1963.64</v>
      </c>
      <c r="G15" s="17">
        <v>48</v>
      </c>
      <c r="H15" s="6">
        <v>9204.5499999999993</v>
      </c>
      <c r="I15" s="3">
        <v>5522.73</v>
      </c>
      <c r="J15" s="3">
        <v>2454.5500000000002</v>
      </c>
      <c r="K15" s="3"/>
      <c r="L15" s="3">
        <v>1227.27</v>
      </c>
      <c r="M15" s="3"/>
      <c r="N15" s="3"/>
      <c r="O15" s="3"/>
      <c r="P15" s="3"/>
      <c r="Q15" s="3"/>
      <c r="R15" s="3">
        <v>15622.74</v>
      </c>
      <c r="S15" s="41">
        <v>12576.305700000001</v>
      </c>
      <c r="T15" s="1"/>
    </row>
    <row r="16" spans="1:20" ht="15.75" x14ac:dyDescent="0.25">
      <c r="A16" s="17" t="s">
        <v>22</v>
      </c>
      <c r="B16" s="18" t="s">
        <v>90</v>
      </c>
      <c r="C16" s="6">
        <v>14300</v>
      </c>
      <c r="D16" s="3">
        <v>9000</v>
      </c>
      <c r="E16" s="3">
        <v>800</v>
      </c>
      <c r="F16" s="3">
        <v>4500</v>
      </c>
      <c r="G16" s="17">
        <v>50</v>
      </c>
      <c r="H16" s="6">
        <v>18450</v>
      </c>
      <c r="I16" s="3">
        <v>10350</v>
      </c>
      <c r="J16" s="3">
        <v>5400</v>
      </c>
      <c r="K16" s="3"/>
      <c r="L16" s="3">
        <v>2700</v>
      </c>
      <c r="M16" s="3"/>
      <c r="N16" s="3"/>
      <c r="O16" s="3"/>
      <c r="P16" s="3"/>
      <c r="Q16" s="3"/>
      <c r="R16" s="3">
        <v>32750</v>
      </c>
      <c r="S16" s="41">
        <v>26363.75</v>
      </c>
      <c r="T16" s="1"/>
    </row>
    <row r="17" spans="1:20" ht="15.75" x14ac:dyDescent="0.25">
      <c r="A17" s="17" t="s">
        <v>22</v>
      </c>
      <c r="B17" s="18" t="s">
        <v>49</v>
      </c>
      <c r="C17" s="6">
        <v>14200</v>
      </c>
      <c r="D17" s="3">
        <v>9000</v>
      </c>
      <c r="E17" s="3">
        <v>700</v>
      </c>
      <c r="F17" s="3">
        <v>4500</v>
      </c>
      <c r="G17" s="17">
        <v>50</v>
      </c>
      <c r="H17" s="6">
        <v>18450</v>
      </c>
      <c r="I17" s="3">
        <v>10350</v>
      </c>
      <c r="J17" s="3">
        <v>5400</v>
      </c>
      <c r="K17" s="3"/>
      <c r="L17" s="3">
        <v>2700</v>
      </c>
      <c r="M17" s="3"/>
      <c r="N17" s="3"/>
      <c r="O17" s="3"/>
      <c r="P17" s="3"/>
      <c r="Q17" s="3"/>
      <c r="R17" s="3">
        <v>32650</v>
      </c>
      <c r="S17" s="41">
        <v>26283.25</v>
      </c>
      <c r="T17" s="1"/>
    </row>
    <row r="18" spans="1:20" s="22" customFormat="1" ht="15.75" x14ac:dyDescent="0.25">
      <c r="A18" s="20" t="s">
        <v>7</v>
      </c>
      <c r="B18" s="20"/>
      <c r="C18" s="6">
        <v>49218.19</v>
      </c>
      <c r="D18" s="6">
        <v>31090.91</v>
      </c>
      <c r="E18" s="6">
        <v>2663.64</v>
      </c>
      <c r="F18" s="6">
        <v>15463.64</v>
      </c>
      <c r="G18" s="6"/>
      <c r="H18" s="6">
        <v>64554.55</v>
      </c>
      <c r="I18" s="6">
        <v>36572.729999999996</v>
      </c>
      <c r="J18" s="6">
        <v>18654.55</v>
      </c>
      <c r="K18" s="6">
        <v>0</v>
      </c>
      <c r="L18" s="6">
        <v>9327.27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113772.73999999999</v>
      </c>
      <c r="S18" s="29">
        <v>91587.055699999997</v>
      </c>
      <c r="T18" s="9"/>
    </row>
    <row r="19" spans="1:20" ht="15.75" x14ac:dyDescent="0.25">
      <c r="A19" s="17" t="s">
        <v>23</v>
      </c>
      <c r="B19" s="18" t="s">
        <v>50</v>
      </c>
      <c r="C19" s="6">
        <v>13150</v>
      </c>
      <c r="D19" s="3">
        <v>8300</v>
      </c>
      <c r="E19" s="3">
        <v>700</v>
      </c>
      <c r="F19" s="3">
        <v>4150</v>
      </c>
      <c r="G19" s="5">
        <v>50</v>
      </c>
      <c r="H19" s="6">
        <v>15355</v>
      </c>
      <c r="I19" s="3">
        <v>8715</v>
      </c>
      <c r="J19" s="3">
        <v>4150</v>
      </c>
      <c r="K19" s="3"/>
      <c r="L19" s="3">
        <v>2490</v>
      </c>
      <c r="M19" s="3"/>
      <c r="N19" s="3"/>
      <c r="O19" s="3"/>
      <c r="P19" s="3"/>
      <c r="Q19" s="3"/>
      <c r="R19" s="3">
        <v>28505</v>
      </c>
      <c r="S19" s="41">
        <v>22946.525000000001</v>
      </c>
      <c r="T19" s="1"/>
    </row>
    <row r="20" spans="1:20" ht="14.25" customHeight="1" x14ac:dyDescent="0.25">
      <c r="A20" s="17" t="s">
        <v>23</v>
      </c>
      <c r="B20" s="18" t="s">
        <v>51</v>
      </c>
      <c r="C20" s="6">
        <v>11469.23</v>
      </c>
      <c r="D20" s="3">
        <v>8300</v>
      </c>
      <c r="E20" s="3">
        <v>600</v>
      </c>
      <c r="F20" s="3">
        <v>2569.23</v>
      </c>
      <c r="G20" s="5">
        <v>30</v>
      </c>
      <c r="H20" s="6">
        <v>17015</v>
      </c>
      <c r="I20" s="3">
        <v>10375</v>
      </c>
      <c r="J20" s="3">
        <v>4150</v>
      </c>
      <c r="K20" s="3"/>
      <c r="L20" s="3">
        <v>2490</v>
      </c>
      <c r="M20" s="3"/>
      <c r="N20" s="3"/>
      <c r="O20" s="3"/>
      <c r="P20" s="3"/>
      <c r="Q20" s="3"/>
      <c r="R20" s="3">
        <v>28484.23</v>
      </c>
      <c r="S20" s="41">
        <v>22929.80515</v>
      </c>
      <c r="T20" s="1"/>
    </row>
    <row r="21" spans="1:20" ht="15.75" x14ac:dyDescent="0.25">
      <c r="A21" s="17" t="s">
        <v>23</v>
      </c>
      <c r="B21" s="18" t="s">
        <v>91</v>
      </c>
      <c r="C21" s="6">
        <v>10394</v>
      </c>
      <c r="D21" s="3">
        <v>8300</v>
      </c>
      <c r="E21" s="3">
        <v>600</v>
      </c>
      <c r="F21" s="3">
        <v>1494</v>
      </c>
      <c r="G21" s="17">
        <v>18</v>
      </c>
      <c r="H21" s="6">
        <v>15355</v>
      </c>
      <c r="I21" s="3">
        <v>8715</v>
      </c>
      <c r="J21" s="3">
        <v>4150</v>
      </c>
      <c r="K21" s="3"/>
      <c r="L21" s="3">
        <v>2490</v>
      </c>
      <c r="M21" s="3"/>
      <c r="N21" s="3"/>
      <c r="O21" s="3"/>
      <c r="P21" s="3"/>
      <c r="Q21" s="3"/>
      <c r="R21" s="3">
        <v>25749</v>
      </c>
      <c r="S21" s="41">
        <v>20727.945</v>
      </c>
      <c r="T21" s="1"/>
    </row>
    <row r="22" spans="1:20" ht="15.75" x14ac:dyDescent="0.25">
      <c r="A22" s="17" t="s">
        <v>23</v>
      </c>
      <c r="B22" s="18" t="s">
        <v>53</v>
      </c>
      <c r="C22" s="6">
        <v>13050</v>
      </c>
      <c r="D22" s="3">
        <v>8300</v>
      </c>
      <c r="E22" s="3">
        <v>600</v>
      </c>
      <c r="F22" s="3">
        <v>4150</v>
      </c>
      <c r="G22" s="5">
        <v>50</v>
      </c>
      <c r="H22" s="6">
        <v>14525</v>
      </c>
      <c r="I22" s="3">
        <v>7885</v>
      </c>
      <c r="J22" s="3">
        <v>4150</v>
      </c>
      <c r="K22" s="3"/>
      <c r="L22" s="3">
        <v>2490</v>
      </c>
      <c r="M22" s="3"/>
      <c r="N22" s="3"/>
      <c r="O22" s="3"/>
      <c r="P22" s="3"/>
      <c r="Q22" s="3"/>
      <c r="R22" s="3">
        <v>27575</v>
      </c>
      <c r="S22" s="41">
        <v>22197.875</v>
      </c>
      <c r="T22" s="1"/>
    </row>
    <row r="23" spans="1:20" ht="15" customHeight="1" x14ac:dyDescent="0.25">
      <c r="A23" s="17" t="s">
        <v>23</v>
      </c>
      <c r="B23" s="18" t="s">
        <v>54</v>
      </c>
      <c r="C23" s="6">
        <v>13150</v>
      </c>
      <c r="D23" s="3">
        <v>8300</v>
      </c>
      <c r="E23" s="3">
        <v>700</v>
      </c>
      <c r="F23" s="3">
        <v>4150</v>
      </c>
      <c r="G23" s="17">
        <v>50</v>
      </c>
      <c r="H23" s="6">
        <v>15355</v>
      </c>
      <c r="I23" s="3">
        <v>8715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28505</v>
      </c>
      <c r="S23" s="41">
        <v>22946.525000000001</v>
      </c>
      <c r="T23" s="1"/>
    </row>
    <row r="24" spans="1:20" ht="15.75" x14ac:dyDescent="0.25">
      <c r="A24" s="17" t="s">
        <v>23</v>
      </c>
      <c r="B24" s="17" t="s">
        <v>55</v>
      </c>
      <c r="C24" s="6">
        <v>10238.640000000001</v>
      </c>
      <c r="D24" s="3">
        <v>6413.64</v>
      </c>
      <c r="E24" s="3">
        <v>618.17999999999995</v>
      </c>
      <c r="F24" s="3">
        <v>3206.82</v>
      </c>
      <c r="G24" s="17">
        <v>50</v>
      </c>
      <c r="H24" s="6">
        <v>11865.23</v>
      </c>
      <c r="I24" s="3">
        <v>6734.32</v>
      </c>
      <c r="J24" s="3">
        <v>3206.82</v>
      </c>
      <c r="K24" s="3"/>
      <c r="L24" s="3">
        <v>1924.09</v>
      </c>
      <c r="M24" s="3"/>
      <c r="N24" s="3"/>
      <c r="O24" s="3"/>
      <c r="P24" s="3"/>
      <c r="Q24" s="3"/>
      <c r="R24" s="3">
        <v>22103.870000000003</v>
      </c>
      <c r="S24" s="41">
        <v>17793.61535</v>
      </c>
      <c r="T24" s="1"/>
    </row>
    <row r="25" spans="1:20" ht="15.75" x14ac:dyDescent="0.25">
      <c r="A25" s="17" t="s">
        <v>23</v>
      </c>
      <c r="B25" s="18" t="s">
        <v>93</v>
      </c>
      <c r="C25" s="6">
        <v>13250</v>
      </c>
      <c r="D25" s="3">
        <v>8300</v>
      </c>
      <c r="E25" s="3">
        <v>800</v>
      </c>
      <c r="F25" s="3">
        <v>4150</v>
      </c>
      <c r="G25" s="17">
        <v>50</v>
      </c>
      <c r="H25" s="6">
        <v>15355</v>
      </c>
      <c r="I25" s="3">
        <v>8715</v>
      </c>
      <c r="J25" s="3">
        <v>4150</v>
      </c>
      <c r="K25" s="3"/>
      <c r="L25" s="3">
        <v>2490</v>
      </c>
      <c r="M25" s="3"/>
      <c r="N25" s="3"/>
      <c r="O25" s="3"/>
      <c r="P25" s="3"/>
      <c r="Q25" s="3"/>
      <c r="R25" s="3">
        <v>28605</v>
      </c>
      <c r="S25" s="41">
        <v>23027.025000000001</v>
      </c>
      <c r="T25" s="1"/>
    </row>
    <row r="26" spans="1:20" ht="15.75" x14ac:dyDescent="0.25">
      <c r="A26" s="17" t="s">
        <v>23</v>
      </c>
      <c r="B26" s="18" t="s">
        <v>56</v>
      </c>
      <c r="C26" s="6">
        <v>11888</v>
      </c>
      <c r="D26" s="3">
        <v>8300</v>
      </c>
      <c r="E26" s="3">
        <v>600</v>
      </c>
      <c r="F26" s="3">
        <v>2988</v>
      </c>
      <c r="G26" s="5">
        <v>36</v>
      </c>
      <c r="H26" s="6">
        <v>14525</v>
      </c>
      <c r="I26" s="3">
        <v>7885</v>
      </c>
      <c r="J26" s="3">
        <v>4150</v>
      </c>
      <c r="K26" s="3"/>
      <c r="L26" s="3">
        <v>2490</v>
      </c>
      <c r="M26" s="3"/>
      <c r="N26" s="3"/>
      <c r="O26" s="3"/>
      <c r="P26" s="3"/>
      <c r="Q26" s="3"/>
      <c r="R26" s="3">
        <v>26413</v>
      </c>
      <c r="S26" s="41">
        <v>21262.465</v>
      </c>
      <c r="T26" s="1"/>
    </row>
    <row r="27" spans="1:20" ht="15.75" x14ac:dyDescent="0.25">
      <c r="A27" s="17" t="s">
        <v>23</v>
      </c>
      <c r="B27" s="18" t="s">
        <v>57</v>
      </c>
      <c r="C27" s="6">
        <v>12884</v>
      </c>
      <c r="D27" s="3">
        <v>8300</v>
      </c>
      <c r="E27" s="3">
        <v>600</v>
      </c>
      <c r="F27" s="3">
        <v>3984</v>
      </c>
      <c r="G27" s="17">
        <v>48</v>
      </c>
      <c r="H27" s="6">
        <v>15355</v>
      </c>
      <c r="I27" s="3">
        <v>8715</v>
      </c>
      <c r="J27" s="3">
        <v>4150</v>
      </c>
      <c r="K27" s="3"/>
      <c r="L27" s="3">
        <v>2490</v>
      </c>
      <c r="M27" s="3"/>
      <c r="N27" s="3"/>
      <c r="O27" s="3"/>
      <c r="P27" s="3"/>
      <c r="Q27" s="3"/>
      <c r="R27" s="3">
        <v>28239</v>
      </c>
      <c r="S27" s="41">
        <v>22732.395</v>
      </c>
      <c r="T27" s="1"/>
    </row>
    <row r="28" spans="1:20" s="22" customFormat="1" ht="15.75" x14ac:dyDescent="0.25">
      <c r="A28" s="20" t="s">
        <v>7</v>
      </c>
      <c r="B28" s="20"/>
      <c r="C28" s="6">
        <v>109473.87</v>
      </c>
      <c r="D28" s="6">
        <v>72813.64</v>
      </c>
      <c r="E28" s="6">
        <v>5818.18</v>
      </c>
      <c r="F28" s="6">
        <v>30842.05</v>
      </c>
      <c r="G28" s="6"/>
      <c r="H28" s="6">
        <v>134705.22999999998</v>
      </c>
      <c r="I28" s="6">
        <v>76454.320000000007</v>
      </c>
      <c r="J28" s="6">
        <v>36406.82</v>
      </c>
      <c r="K28" s="6">
        <v>0</v>
      </c>
      <c r="L28" s="6">
        <v>21844.09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244179.09999999998</v>
      </c>
      <c r="S28" s="29">
        <v>196564.17549999998</v>
      </c>
      <c r="T28" s="9"/>
    </row>
    <row r="29" spans="1:20" ht="15.75" x14ac:dyDescent="0.25">
      <c r="A29" s="17" t="s">
        <v>24</v>
      </c>
      <c r="B29" s="18" t="s">
        <v>59</v>
      </c>
      <c r="C29" s="6">
        <v>9311.36</v>
      </c>
      <c r="D29" s="3">
        <v>5795.45</v>
      </c>
      <c r="E29" s="3">
        <v>618.17999999999995</v>
      </c>
      <c r="F29" s="3">
        <v>2897.73</v>
      </c>
      <c r="G29" s="5">
        <v>50</v>
      </c>
      <c r="H29" s="6">
        <v>4636.37</v>
      </c>
      <c r="I29" s="3">
        <v>0</v>
      </c>
      <c r="J29" s="3">
        <v>2897.73</v>
      </c>
      <c r="K29" s="3"/>
      <c r="L29" s="3">
        <v>1738.64</v>
      </c>
      <c r="M29" s="3"/>
      <c r="N29" s="3"/>
      <c r="O29" s="3"/>
      <c r="P29" s="3">
        <v>31901.1</v>
      </c>
      <c r="Q29" s="3"/>
      <c r="R29" s="3">
        <v>45848.83</v>
      </c>
      <c r="S29" s="41">
        <v>36908.308149999997</v>
      </c>
      <c r="T29" s="1"/>
    </row>
    <row r="30" spans="1:20" ht="15.75" x14ac:dyDescent="0.25">
      <c r="A30" s="17" t="s">
        <v>24</v>
      </c>
      <c r="B30" s="18" t="s">
        <v>60</v>
      </c>
      <c r="C30" s="6">
        <v>11850</v>
      </c>
      <c r="D30" s="3">
        <v>7500</v>
      </c>
      <c r="E30" s="3">
        <v>600</v>
      </c>
      <c r="F30" s="3">
        <v>3750</v>
      </c>
      <c r="G30" s="5">
        <v>50</v>
      </c>
      <c r="H30" s="6">
        <v>13125</v>
      </c>
      <c r="I30" s="3">
        <v>7125</v>
      </c>
      <c r="J30" s="3">
        <v>3750</v>
      </c>
      <c r="K30" s="3"/>
      <c r="L30" s="3">
        <v>2250</v>
      </c>
      <c r="M30" s="3"/>
      <c r="N30" s="3"/>
      <c r="O30" s="3"/>
      <c r="P30" s="3"/>
      <c r="Q30" s="3"/>
      <c r="R30" s="3">
        <v>24975</v>
      </c>
      <c r="S30" s="41">
        <v>20104.875</v>
      </c>
      <c r="T30" s="1"/>
    </row>
    <row r="31" spans="1:20" ht="15.75" x14ac:dyDescent="0.25">
      <c r="A31" s="17" t="s">
        <v>24</v>
      </c>
      <c r="B31" s="18" t="s">
        <v>61</v>
      </c>
      <c r="C31" s="6">
        <v>11950</v>
      </c>
      <c r="D31" s="3">
        <v>7500</v>
      </c>
      <c r="E31" s="3">
        <v>700</v>
      </c>
      <c r="F31" s="3">
        <v>3750</v>
      </c>
      <c r="G31" s="5">
        <v>50</v>
      </c>
      <c r="H31" s="6">
        <v>13125</v>
      </c>
      <c r="I31" s="3">
        <v>7125</v>
      </c>
      <c r="J31" s="3">
        <v>3750</v>
      </c>
      <c r="K31" s="3"/>
      <c r="L31" s="3">
        <v>2250</v>
      </c>
      <c r="M31" s="3"/>
      <c r="N31" s="3"/>
      <c r="O31" s="3"/>
      <c r="P31" s="3"/>
      <c r="Q31" s="3"/>
      <c r="R31" s="3">
        <v>25075</v>
      </c>
      <c r="S31" s="41">
        <v>20185.375</v>
      </c>
      <c r="T31" s="1"/>
    </row>
    <row r="32" spans="1:20" ht="15.75" x14ac:dyDescent="0.25">
      <c r="A32" s="17" t="s">
        <v>24</v>
      </c>
      <c r="B32" s="18" t="s">
        <v>62</v>
      </c>
      <c r="C32" s="6">
        <v>11575</v>
      </c>
      <c r="D32" s="3">
        <v>7500</v>
      </c>
      <c r="E32" s="3">
        <v>700</v>
      </c>
      <c r="F32" s="3">
        <v>3375</v>
      </c>
      <c r="G32" s="5">
        <v>45</v>
      </c>
      <c r="H32" s="6">
        <v>14625</v>
      </c>
      <c r="I32" s="3">
        <v>8625</v>
      </c>
      <c r="J32" s="3">
        <v>3750</v>
      </c>
      <c r="K32" s="3"/>
      <c r="L32" s="3">
        <v>2250</v>
      </c>
      <c r="M32" s="3"/>
      <c r="N32" s="3"/>
      <c r="O32" s="3"/>
      <c r="P32" s="3"/>
      <c r="Q32" s="3"/>
      <c r="R32" s="3">
        <v>26200</v>
      </c>
      <c r="S32" s="41">
        <v>21091</v>
      </c>
      <c r="T32" s="1"/>
    </row>
    <row r="33" spans="1:20" ht="15.75" x14ac:dyDescent="0.25">
      <c r="A33" s="17" t="s">
        <v>24</v>
      </c>
      <c r="B33" s="18" t="s">
        <v>63</v>
      </c>
      <c r="C33" s="6">
        <v>8457.9500000000007</v>
      </c>
      <c r="D33" s="3">
        <v>6477.27</v>
      </c>
      <c r="E33" s="3">
        <v>518.17999999999995</v>
      </c>
      <c r="F33" s="3">
        <v>1462.5</v>
      </c>
      <c r="G33" s="5">
        <v>21</v>
      </c>
      <c r="H33" s="6">
        <v>11335.23</v>
      </c>
      <c r="I33" s="3">
        <v>6153.41</v>
      </c>
      <c r="J33" s="3">
        <v>3238.64</v>
      </c>
      <c r="K33" s="3"/>
      <c r="L33" s="3">
        <v>1943.18</v>
      </c>
      <c r="M33" s="3"/>
      <c r="N33" s="3"/>
      <c r="O33" s="3"/>
      <c r="P33" s="3">
        <v>2560.0500000000002</v>
      </c>
      <c r="Q33" s="3"/>
      <c r="R33" s="3">
        <v>22353.23</v>
      </c>
      <c r="S33" s="41">
        <v>17994.350149999998</v>
      </c>
      <c r="T33" s="1"/>
    </row>
    <row r="34" spans="1:20" ht="15.75" x14ac:dyDescent="0.25">
      <c r="A34" s="17" t="s">
        <v>24</v>
      </c>
      <c r="B34" s="18" t="s">
        <v>92</v>
      </c>
      <c r="C34" s="6">
        <v>12050</v>
      </c>
      <c r="D34" s="3">
        <v>7500</v>
      </c>
      <c r="E34" s="3">
        <v>800</v>
      </c>
      <c r="F34" s="3">
        <v>3750</v>
      </c>
      <c r="G34" s="5">
        <v>50</v>
      </c>
      <c r="H34" s="6">
        <v>13125</v>
      </c>
      <c r="I34" s="3">
        <v>7125</v>
      </c>
      <c r="J34" s="3">
        <v>3750</v>
      </c>
      <c r="K34" s="3"/>
      <c r="L34" s="3">
        <v>2250</v>
      </c>
      <c r="M34" s="3"/>
      <c r="N34" s="3"/>
      <c r="O34" s="3"/>
      <c r="P34" s="3"/>
      <c r="Q34" s="3"/>
      <c r="R34" s="3">
        <v>25175</v>
      </c>
      <c r="S34" s="41">
        <v>20265.875</v>
      </c>
      <c r="T34" s="1"/>
    </row>
    <row r="35" spans="1:20" ht="15.75" x14ac:dyDescent="0.25">
      <c r="A35" s="17" t="s">
        <v>24</v>
      </c>
      <c r="B35" s="18" t="s">
        <v>64</v>
      </c>
      <c r="C35" s="6">
        <v>9139.77</v>
      </c>
      <c r="D35" s="3">
        <v>7159.09</v>
      </c>
      <c r="E35" s="3">
        <v>477.27</v>
      </c>
      <c r="F35" s="3">
        <v>1503.41</v>
      </c>
      <c r="G35" s="5">
        <v>21</v>
      </c>
      <c r="H35" s="6">
        <v>12528.42</v>
      </c>
      <c r="I35" s="3">
        <v>6801.14</v>
      </c>
      <c r="J35" s="3">
        <v>3579.55</v>
      </c>
      <c r="K35" s="3"/>
      <c r="L35" s="3">
        <v>2147.73</v>
      </c>
      <c r="M35" s="3"/>
      <c r="N35" s="3"/>
      <c r="O35" s="3"/>
      <c r="P35" s="3">
        <v>246.58</v>
      </c>
      <c r="Q35" s="3"/>
      <c r="R35" s="3">
        <v>21914.770000000004</v>
      </c>
      <c r="S35" s="41">
        <v>17641.389850000003</v>
      </c>
      <c r="T35" s="1"/>
    </row>
    <row r="36" spans="1:20" ht="16.5" customHeight="1" x14ac:dyDescent="0.25">
      <c r="A36" s="17" t="s">
        <v>25</v>
      </c>
      <c r="B36" s="18" t="s">
        <v>65</v>
      </c>
      <c r="C36" s="6">
        <v>12050</v>
      </c>
      <c r="D36" s="3">
        <v>7500</v>
      </c>
      <c r="E36" s="3">
        <v>800</v>
      </c>
      <c r="F36" s="3">
        <v>3750</v>
      </c>
      <c r="G36" s="5">
        <v>50</v>
      </c>
      <c r="H36" s="6">
        <v>13125</v>
      </c>
      <c r="I36" s="3">
        <v>7125</v>
      </c>
      <c r="J36" s="3">
        <v>3750</v>
      </c>
      <c r="K36" s="3"/>
      <c r="L36" s="3">
        <v>2250</v>
      </c>
      <c r="M36" s="3"/>
      <c r="N36" s="3"/>
      <c r="O36" s="3"/>
      <c r="P36" s="3"/>
      <c r="Q36" s="3"/>
      <c r="R36" s="3">
        <v>25175</v>
      </c>
      <c r="S36" s="41">
        <v>20265.875</v>
      </c>
      <c r="T36" s="1"/>
    </row>
    <row r="37" spans="1:20" ht="15.75" x14ac:dyDescent="0.25">
      <c r="A37" s="17" t="s">
        <v>24</v>
      </c>
      <c r="B37" s="18" t="s">
        <v>66</v>
      </c>
      <c r="C37" s="6">
        <v>9139.77</v>
      </c>
      <c r="D37" s="3">
        <v>7159.09</v>
      </c>
      <c r="E37" s="3">
        <v>477.27</v>
      </c>
      <c r="F37" s="3">
        <v>1503.41</v>
      </c>
      <c r="G37" s="5">
        <v>21</v>
      </c>
      <c r="H37" s="6">
        <v>13960.23</v>
      </c>
      <c r="I37" s="3">
        <v>8232.9500000000007</v>
      </c>
      <c r="J37" s="3">
        <v>3579.55</v>
      </c>
      <c r="K37" s="3"/>
      <c r="L37" s="3">
        <v>2147.73</v>
      </c>
      <c r="M37" s="3"/>
      <c r="N37" s="3"/>
      <c r="O37" s="3"/>
      <c r="P37" s="3"/>
      <c r="Q37" s="3"/>
      <c r="R37" s="3">
        <v>23100</v>
      </c>
      <c r="S37" s="41">
        <v>18595.5</v>
      </c>
      <c r="T37" s="1"/>
    </row>
    <row r="38" spans="1:20" ht="15.75" x14ac:dyDescent="0.25">
      <c r="A38" s="17" t="s">
        <v>25</v>
      </c>
      <c r="B38" s="18" t="s">
        <v>67</v>
      </c>
      <c r="C38" s="6">
        <v>9125</v>
      </c>
      <c r="D38" s="3">
        <v>7500</v>
      </c>
      <c r="E38" s="11">
        <v>500</v>
      </c>
      <c r="F38" s="3">
        <v>1125</v>
      </c>
      <c r="G38" s="10">
        <v>15</v>
      </c>
      <c r="H38" s="6">
        <v>14625</v>
      </c>
      <c r="I38" s="3">
        <v>8625</v>
      </c>
      <c r="J38" s="3">
        <v>3750</v>
      </c>
      <c r="K38" s="11"/>
      <c r="L38" s="3">
        <v>2250</v>
      </c>
      <c r="M38" s="11"/>
      <c r="N38" s="11"/>
      <c r="O38" s="11"/>
      <c r="P38" s="11"/>
      <c r="Q38" s="11"/>
      <c r="R38" s="3">
        <v>23750</v>
      </c>
      <c r="S38" s="41">
        <v>19118.75</v>
      </c>
      <c r="T38" s="1"/>
    </row>
    <row r="39" spans="1:20" s="23" customFormat="1" ht="15" customHeight="1" x14ac:dyDescent="0.25">
      <c r="A39" s="17" t="s">
        <v>24</v>
      </c>
      <c r="B39" s="17" t="s">
        <v>68</v>
      </c>
      <c r="C39" s="6">
        <v>11750</v>
      </c>
      <c r="D39" s="3">
        <v>7500</v>
      </c>
      <c r="E39" s="3">
        <v>500</v>
      </c>
      <c r="F39" s="3">
        <v>3750</v>
      </c>
      <c r="G39" s="5">
        <v>50</v>
      </c>
      <c r="H39" s="6">
        <v>13125</v>
      </c>
      <c r="I39" s="3">
        <v>7125</v>
      </c>
      <c r="J39" s="3">
        <v>3750</v>
      </c>
      <c r="K39" s="3"/>
      <c r="L39" s="3">
        <v>2250</v>
      </c>
      <c r="M39" s="3"/>
      <c r="N39" s="3"/>
      <c r="O39" s="3"/>
      <c r="P39" s="3"/>
      <c r="Q39" s="3"/>
      <c r="R39" s="3">
        <v>24875</v>
      </c>
      <c r="S39" s="41">
        <v>20024.375</v>
      </c>
      <c r="T39" s="1"/>
    </row>
    <row r="40" spans="1:20" s="23" customFormat="1" ht="15" customHeight="1" x14ac:dyDescent="0.25">
      <c r="A40" s="17" t="s">
        <v>24</v>
      </c>
      <c r="B40" s="17" t="s">
        <v>69</v>
      </c>
      <c r="C40" s="6">
        <v>11750</v>
      </c>
      <c r="D40" s="3">
        <v>7500</v>
      </c>
      <c r="E40" s="3">
        <v>500</v>
      </c>
      <c r="F40" s="3">
        <v>3750</v>
      </c>
      <c r="G40" s="5">
        <v>50</v>
      </c>
      <c r="H40" s="6">
        <v>13125</v>
      </c>
      <c r="I40" s="3">
        <v>7125</v>
      </c>
      <c r="J40" s="3">
        <v>3750</v>
      </c>
      <c r="K40" s="3"/>
      <c r="L40" s="3">
        <v>2250</v>
      </c>
      <c r="M40" s="3"/>
      <c r="N40" s="3"/>
      <c r="O40" s="3"/>
      <c r="P40" s="3"/>
      <c r="Q40" s="3"/>
      <c r="R40" s="3">
        <v>24875</v>
      </c>
      <c r="S40" s="41">
        <v>20024.375</v>
      </c>
      <c r="T40" s="1"/>
    </row>
    <row r="41" spans="1:20" s="22" customFormat="1" ht="15.75" x14ac:dyDescent="0.25">
      <c r="A41" s="20" t="s">
        <v>7</v>
      </c>
      <c r="B41" s="20"/>
      <c r="C41" s="6">
        <v>128148.85</v>
      </c>
      <c r="D41" s="6">
        <v>86590.9</v>
      </c>
      <c r="E41" s="6">
        <v>7190.9</v>
      </c>
      <c r="F41" s="6">
        <v>34367.050000000003</v>
      </c>
      <c r="G41" s="6"/>
      <c r="H41" s="6">
        <v>150460.25</v>
      </c>
      <c r="I41" s="6">
        <v>81187.5</v>
      </c>
      <c r="J41" s="6">
        <v>43295.47</v>
      </c>
      <c r="K41" s="6">
        <v>0</v>
      </c>
      <c r="L41" s="6">
        <v>25977.279999999999</v>
      </c>
      <c r="M41" s="6">
        <v>0</v>
      </c>
      <c r="N41" s="6">
        <v>0</v>
      </c>
      <c r="O41" s="6">
        <v>0</v>
      </c>
      <c r="P41" s="6">
        <v>34707.730000000003</v>
      </c>
      <c r="Q41" s="6">
        <v>0</v>
      </c>
      <c r="R41" s="6">
        <v>313316.83</v>
      </c>
      <c r="S41" s="29">
        <v>252220.04815000002</v>
      </c>
      <c r="T41" s="9"/>
    </row>
    <row r="42" spans="1:20" ht="15.75" x14ac:dyDescent="0.25">
      <c r="A42" s="17" t="s">
        <v>26</v>
      </c>
      <c r="B42" s="18" t="s">
        <v>70</v>
      </c>
      <c r="C42" s="6">
        <v>11008</v>
      </c>
      <c r="D42" s="3">
        <v>7100</v>
      </c>
      <c r="E42" s="3">
        <v>500</v>
      </c>
      <c r="F42" s="3">
        <v>3408</v>
      </c>
      <c r="G42" s="5">
        <v>48</v>
      </c>
      <c r="H42" s="6">
        <v>11360</v>
      </c>
      <c r="I42" s="3">
        <v>6035</v>
      </c>
      <c r="J42" s="3">
        <v>3195</v>
      </c>
      <c r="K42" s="3"/>
      <c r="L42" s="3">
        <v>2130</v>
      </c>
      <c r="M42" s="3"/>
      <c r="N42" s="3"/>
      <c r="O42" s="3"/>
      <c r="P42" s="3"/>
      <c r="Q42" s="3"/>
      <c r="R42" s="3">
        <v>22368</v>
      </c>
      <c r="S42" s="41">
        <v>18006.239999999998</v>
      </c>
      <c r="T42" s="1"/>
    </row>
    <row r="43" spans="1:20" ht="15.75" x14ac:dyDescent="0.25">
      <c r="A43" s="17" t="s">
        <v>26</v>
      </c>
      <c r="B43" s="18" t="s">
        <v>71</v>
      </c>
      <c r="C43" s="6">
        <v>8435.82</v>
      </c>
      <c r="D43" s="3">
        <v>7100</v>
      </c>
      <c r="E43" s="3">
        <v>600</v>
      </c>
      <c r="F43" s="3">
        <v>735.81999999999994</v>
      </c>
      <c r="G43" s="5">
        <v>9</v>
      </c>
      <c r="H43" s="6">
        <v>11360</v>
      </c>
      <c r="I43" s="3">
        <v>6035</v>
      </c>
      <c r="J43" s="3">
        <v>3195</v>
      </c>
      <c r="K43" s="3"/>
      <c r="L43" s="3">
        <v>2130</v>
      </c>
      <c r="M43" s="3"/>
      <c r="N43" s="3"/>
      <c r="O43" s="3"/>
      <c r="P43" s="3"/>
      <c r="Q43" s="3"/>
      <c r="R43" s="3">
        <v>19795.82</v>
      </c>
      <c r="S43" s="41">
        <v>15935.6351</v>
      </c>
      <c r="T43" s="1"/>
    </row>
    <row r="44" spans="1:20" ht="15.75" x14ac:dyDescent="0.25">
      <c r="A44" s="17" t="s">
        <v>26</v>
      </c>
      <c r="B44" s="18" t="s">
        <v>72</v>
      </c>
      <c r="C44" s="6">
        <v>9091</v>
      </c>
      <c r="D44" s="3">
        <v>7100</v>
      </c>
      <c r="E44" s="3">
        <v>500</v>
      </c>
      <c r="F44" s="3">
        <v>1491</v>
      </c>
      <c r="G44" s="5">
        <v>21</v>
      </c>
      <c r="H44" s="6">
        <v>11360</v>
      </c>
      <c r="I44" s="3">
        <v>6035</v>
      </c>
      <c r="J44" s="3">
        <v>3195</v>
      </c>
      <c r="K44" s="3"/>
      <c r="L44" s="3">
        <v>2130</v>
      </c>
      <c r="M44" s="3"/>
      <c r="N44" s="3"/>
      <c r="O44" s="3"/>
      <c r="P44" s="3"/>
      <c r="Q44" s="3"/>
      <c r="R44" s="3">
        <v>20451</v>
      </c>
      <c r="S44" s="41">
        <v>16463.055</v>
      </c>
      <c r="T44" s="1"/>
    </row>
    <row r="45" spans="1:20" ht="15.75" x14ac:dyDescent="0.25">
      <c r="A45" s="17" t="s">
        <v>26</v>
      </c>
      <c r="B45" s="18" t="s">
        <v>73</v>
      </c>
      <c r="C45" s="6">
        <v>3095.9100000000003</v>
      </c>
      <c r="D45" s="3">
        <v>2259.09</v>
      </c>
      <c r="E45" s="11">
        <v>159.09</v>
      </c>
      <c r="F45" s="3">
        <v>677.73</v>
      </c>
      <c r="G45" s="10">
        <v>27</v>
      </c>
      <c r="H45" s="6">
        <v>3614.55</v>
      </c>
      <c r="I45" s="3">
        <v>1920.23</v>
      </c>
      <c r="J45" s="3">
        <v>1016.59</v>
      </c>
      <c r="K45" s="11"/>
      <c r="L45" s="3">
        <v>677.73</v>
      </c>
      <c r="M45" s="11"/>
      <c r="N45" s="11"/>
      <c r="O45" s="11"/>
      <c r="P45" s="11"/>
      <c r="Q45" s="11"/>
      <c r="R45" s="3">
        <v>6710.4600000000009</v>
      </c>
      <c r="S45" s="41">
        <v>5401.9203000000007</v>
      </c>
      <c r="T45" s="1"/>
    </row>
    <row r="46" spans="1:20" ht="15.75" x14ac:dyDescent="0.25">
      <c r="A46" s="17" t="s">
        <v>26</v>
      </c>
      <c r="B46" s="18" t="s">
        <v>74</v>
      </c>
      <c r="C46" s="6">
        <v>8770.4499999999989</v>
      </c>
      <c r="D46" s="3">
        <v>5486.36</v>
      </c>
      <c r="E46" s="3">
        <v>540.91</v>
      </c>
      <c r="F46" s="3">
        <v>2743.18</v>
      </c>
      <c r="G46" s="5">
        <v>50</v>
      </c>
      <c r="H46" s="6">
        <v>8778.18</v>
      </c>
      <c r="I46" s="3">
        <v>4663.41</v>
      </c>
      <c r="J46" s="3">
        <v>2468.86</v>
      </c>
      <c r="K46" s="3"/>
      <c r="L46" s="3">
        <v>1645.91</v>
      </c>
      <c r="M46" s="3"/>
      <c r="N46" s="3"/>
      <c r="O46" s="3"/>
      <c r="P46" s="3">
        <v>4792.6000000000004</v>
      </c>
      <c r="Q46" s="3"/>
      <c r="R46" s="3">
        <v>22341.229999999996</v>
      </c>
      <c r="S46" s="41">
        <v>17984.690149999995</v>
      </c>
      <c r="T46" s="1"/>
    </row>
    <row r="47" spans="1:20" ht="16.5" customHeight="1" x14ac:dyDescent="0.25">
      <c r="A47" s="17" t="s">
        <v>26</v>
      </c>
      <c r="B47" s="18" t="s">
        <v>75</v>
      </c>
      <c r="C47" s="6">
        <v>11150</v>
      </c>
      <c r="D47" s="3">
        <v>7100</v>
      </c>
      <c r="E47" s="3">
        <v>500</v>
      </c>
      <c r="F47" s="3">
        <v>3550</v>
      </c>
      <c r="G47" s="5">
        <v>50</v>
      </c>
      <c r="H47" s="6">
        <v>11360</v>
      </c>
      <c r="I47" s="3">
        <v>6035</v>
      </c>
      <c r="J47" s="3">
        <v>3195</v>
      </c>
      <c r="K47" s="3"/>
      <c r="L47" s="3">
        <v>2130</v>
      </c>
      <c r="M47" s="3"/>
      <c r="N47" s="3"/>
      <c r="O47" s="3"/>
      <c r="P47" s="3"/>
      <c r="Q47" s="3"/>
      <c r="R47" s="3">
        <v>22510</v>
      </c>
      <c r="S47" s="41">
        <v>18120.55</v>
      </c>
      <c r="T47" s="1"/>
    </row>
    <row r="48" spans="1:20" ht="15.75" x14ac:dyDescent="0.25">
      <c r="A48" s="17" t="s">
        <v>26</v>
      </c>
      <c r="B48" s="18" t="s">
        <v>76</v>
      </c>
      <c r="C48" s="6">
        <v>9943</v>
      </c>
      <c r="D48" s="3">
        <v>7100</v>
      </c>
      <c r="E48" s="3">
        <v>500</v>
      </c>
      <c r="F48" s="3">
        <v>2343</v>
      </c>
      <c r="G48" s="5">
        <v>33</v>
      </c>
      <c r="H48" s="6">
        <v>11360</v>
      </c>
      <c r="I48" s="3">
        <v>6035</v>
      </c>
      <c r="J48" s="3">
        <v>3195</v>
      </c>
      <c r="K48" s="3"/>
      <c r="L48" s="3">
        <v>2130</v>
      </c>
      <c r="M48" s="3"/>
      <c r="N48" s="3"/>
      <c r="O48" s="3"/>
      <c r="P48" s="3"/>
      <c r="Q48" s="3"/>
      <c r="R48" s="3">
        <v>21303</v>
      </c>
      <c r="S48" s="41">
        <v>17148.915000000001</v>
      </c>
      <c r="T48" s="1"/>
    </row>
    <row r="49" spans="1:20" ht="15.75" x14ac:dyDescent="0.25">
      <c r="A49" s="17" t="s">
        <v>26</v>
      </c>
      <c r="B49" s="60" t="s">
        <v>77</v>
      </c>
      <c r="C49" s="6">
        <v>8452</v>
      </c>
      <c r="D49" s="3">
        <v>7100</v>
      </c>
      <c r="E49" s="11">
        <v>500</v>
      </c>
      <c r="F49" s="3">
        <v>852</v>
      </c>
      <c r="G49" s="24">
        <v>12</v>
      </c>
      <c r="H49" s="6">
        <v>11360</v>
      </c>
      <c r="I49" s="3">
        <v>6035</v>
      </c>
      <c r="J49" s="3">
        <v>3195</v>
      </c>
      <c r="K49" s="14"/>
      <c r="L49" s="3">
        <v>2130</v>
      </c>
      <c r="M49" s="11"/>
      <c r="N49" s="11"/>
      <c r="O49" s="11"/>
      <c r="P49" s="11"/>
      <c r="Q49" s="11"/>
      <c r="R49" s="3">
        <v>19812</v>
      </c>
      <c r="S49" s="41">
        <v>15948.66</v>
      </c>
      <c r="T49" s="1"/>
    </row>
    <row r="50" spans="1:20" ht="15.75" x14ac:dyDescent="0.25">
      <c r="A50" s="17" t="s">
        <v>26</v>
      </c>
      <c r="B50" s="60" t="s">
        <v>78</v>
      </c>
      <c r="C50" s="6">
        <v>8878</v>
      </c>
      <c r="D50" s="3">
        <v>7100</v>
      </c>
      <c r="E50" s="11">
        <v>500</v>
      </c>
      <c r="F50" s="3">
        <v>1278</v>
      </c>
      <c r="G50" s="24">
        <v>18</v>
      </c>
      <c r="H50" s="6">
        <v>11360</v>
      </c>
      <c r="I50" s="3">
        <v>6035</v>
      </c>
      <c r="J50" s="3">
        <v>3195</v>
      </c>
      <c r="K50" s="14"/>
      <c r="L50" s="3">
        <v>2130</v>
      </c>
      <c r="M50" s="11"/>
      <c r="N50" s="11"/>
      <c r="O50" s="11"/>
      <c r="P50" s="11"/>
      <c r="Q50" s="11"/>
      <c r="R50" s="3">
        <v>20238</v>
      </c>
      <c r="S50" s="41">
        <v>16291.59</v>
      </c>
      <c r="T50" s="1"/>
    </row>
    <row r="51" spans="1:20" s="22" customFormat="1" ht="15.75" x14ac:dyDescent="0.25">
      <c r="A51" s="20" t="s">
        <v>7</v>
      </c>
      <c r="B51" s="20"/>
      <c r="C51" s="6">
        <v>78824.179999999993</v>
      </c>
      <c r="D51" s="6">
        <v>57445.45</v>
      </c>
      <c r="E51" s="6">
        <v>4300</v>
      </c>
      <c r="F51" s="6">
        <v>17078.73</v>
      </c>
      <c r="G51" s="6"/>
      <c r="H51" s="6">
        <v>91912.73000000001</v>
      </c>
      <c r="I51" s="6">
        <v>48828.639999999999</v>
      </c>
      <c r="J51" s="6">
        <v>25850.45</v>
      </c>
      <c r="K51" s="6">
        <v>0</v>
      </c>
      <c r="L51" s="6">
        <v>17233.64</v>
      </c>
      <c r="M51" s="6">
        <v>0</v>
      </c>
      <c r="N51" s="6">
        <v>0</v>
      </c>
      <c r="O51" s="6">
        <v>0</v>
      </c>
      <c r="P51" s="6">
        <v>4792.6000000000004</v>
      </c>
      <c r="Q51" s="6">
        <v>0</v>
      </c>
      <c r="R51" s="6">
        <v>175529.51</v>
      </c>
      <c r="S51" s="29">
        <v>141301.25555</v>
      </c>
      <c r="T51" s="9"/>
    </row>
    <row r="52" spans="1:20" ht="15.75" x14ac:dyDescent="0.25">
      <c r="A52" s="17"/>
      <c r="B52" s="17"/>
      <c r="C52" s="6"/>
      <c r="D52" s="11"/>
      <c r="E52" s="3"/>
      <c r="F52" s="3"/>
      <c r="G52" s="3"/>
      <c r="H52" s="6"/>
      <c r="I52" s="3"/>
      <c r="J52" s="3"/>
      <c r="K52" s="3"/>
      <c r="L52" s="3"/>
      <c r="M52" s="3"/>
      <c r="N52" s="3"/>
      <c r="O52" s="3"/>
      <c r="P52" s="3"/>
      <c r="Q52" s="3"/>
      <c r="R52" s="3"/>
      <c r="S52" s="42"/>
    </row>
    <row r="53" spans="1:20" ht="1.5" customHeight="1" x14ac:dyDescent="0.25">
      <c r="A53" s="17" t="s">
        <v>27</v>
      </c>
      <c r="B53" s="17"/>
      <c r="C53" s="6"/>
      <c r="D53" s="3"/>
      <c r="E53" s="3"/>
      <c r="F53" s="3"/>
      <c r="G53" s="5"/>
      <c r="H53" s="6"/>
      <c r="I53" s="3"/>
      <c r="J53" s="3"/>
      <c r="K53" s="3"/>
      <c r="L53" s="3"/>
      <c r="M53" s="3"/>
      <c r="N53" s="3"/>
      <c r="O53" s="3"/>
      <c r="P53" s="3"/>
      <c r="Q53" s="3"/>
      <c r="R53" s="3"/>
      <c r="S53" s="42"/>
    </row>
    <row r="54" spans="1:20" ht="15.75" hidden="1" x14ac:dyDescent="0.25">
      <c r="A54" s="17" t="s">
        <v>27</v>
      </c>
      <c r="B54" s="17"/>
      <c r="C54" s="6"/>
      <c r="D54" s="3"/>
      <c r="E54" s="3"/>
      <c r="F54" s="3"/>
      <c r="G54" s="5"/>
      <c r="H54" s="6"/>
      <c r="I54" s="3"/>
      <c r="J54" s="3"/>
      <c r="K54" s="3"/>
      <c r="L54" s="3"/>
      <c r="M54" s="3"/>
      <c r="N54" s="3"/>
      <c r="O54" s="3"/>
      <c r="P54" s="3"/>
      <c r="Q54" s="3"/>
      <c r="R54" s="3"/>
      <c r="S54" s="42"/>
    </row>
    <row r="55" spans="1:20" ht="15.75" x14ac:dyDescent="0.25">
      <c r="A55" s="21" t="s">
        <v>28</v>
      </c>
      <c r="B55" s="21"/>
      <c r="C55" s="6">
        <f>C13+C18+C28+C41+C51</f>
        <v>436423</v>
      </c>
      <c r="D55" s="6">
        <f>D13+D18+D28+D41+D51</f>
        <v>298236.34999999998</v>
      </c>
      <c r="E55" s="6">
        <f>E13+E18+E28+E41+E51</f>
        <v>22795.449999999997</v>
      </c>
      <c r="F55" s="6">
        <f>F13+F18+F28+F41+F51</f>
        <v>115391.2</v>
      </c>
      <c r="G55" s="6"/>
      <c r="H55" s="6">
        <f>H13+H18+H28+H41+H51</f>
        <v>561747.07999999996</v>
      </c>
      <c r="I55" s="6">
        <f>I13+I18+I28+I41+I51</f>
        <v>312862.05000000005</v>
      </c>
      <c r="J55" s="6">
        <f>J13+J18+J28+J41+J51</f>
        <v>163254.11000000002</v>
      </c>
      <c r="K55" s="6">
        <v>0</v>
      </c>
      <c r="L55" s="6">
        <f>L13+L18+L28+L41+L51</f>
        <v>85630.92</v>
      </c>
      <c r="M55" s="6">
        <v>0</v>
      </c>
      <c r="N55" s="6">
        <v>0</v>
      </c>
      <c r="O55" s="6">
        <v>0</v>
      </c>
      <c r="P55" s="6">
        <f>P41+P51</f>
        <v>39500.33</v>
      </c>
      <c r="Q55" s="6">
        <f>Q13</f>
        <v>592.01</v>
      </c>
      <c r="R55" s="6">
        <f>R13+R18+R28+R41+R51</f>
        <v>1038262.4199999999</v>
      </c>
      <c r="S55" s="28">
        <f>S13+S18+S28+S41+S51</f>
        <v>835329.80799999996</v>
      </c>
      <c r="T55" s="1"/>
    </row>
    <row r="56" spans="1:20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13"/>
      <c r="Q56" s="23"/>
      <c r="R56" s="13"/>
    </row>
    <row r="58" spans="1:20" ht="20.25" x14ac:dyDescent="0.3">
      <c r="A58" s="33"/>
      <c r="B58" s="33"/>
      <c r="C58" s="33"/>
      <c r="D58" s="38"/>
      <c r="E58" s="38"/>
      <c r="F58" s="38"/>
      <c r="H58" s="38"/>
      <c r="I58" s="34"/>
      <c r="J58" s="34"/>
      <c r="K58" s="34"/>
      <c r="P58" s="80"/>
      <c r="Q58" s="80"/>
      <c r="R58" s="80"/>
      <c r="S58" s="44"/>
    </row>
    <row r="59" spans="1:20" ht="20.25" x14ac:dyDescent="0.3">
      <c r="A59" s="34"/>
      <c r="B59" s="34"/>
      <c r="C59" s="34"/>
      <c r="D59" s="39"/>
      <c r="E59" s="39"/>
      <c r="F59" s="39"/>
      <c r="H59" s="39"/>
      <c r="I59" s="34"/>
      <c r="J59" s="34"/>
      <c r="K59" s="34"/>
      <c r="P59" s="34"/>
      <c r="Q59" s="34"/>
      <c r="R59" s="34"/>
      <c r="S59" s="44"/>
    </row>
    <row r="60" spans="1:20" ht="20.25" x14ac:dyDescent="0.3">
      <c r="A60" s="34"/>
      <c r="B60" s="34"/>
      <c r="C60" s="34"/>
      <c r="D60" s="37"/>
      <c r="E60" s="37"/>
      <c r="F60" s="37"/>
      <c r="H60" s="37"/>
      <c r="I60" s="34"/>
      <c r="J60" s="34"/>
      <c r="K60" s="34"/>
      <c r="P60" s="34"/>
      <c r="Q60" s="34"/>
      <c r="R60" s="34"/>
      <c r="S60" s="40"/>
    </row>
    <row r="61" spans="1:20" ht="18.75" x14ac:dyDescent="0.3">
      <c r="A61" s="33"/>
      <c r="B61" s="33"/>
      <c r="C61" s="33"/>
      <c r="D61" s="38"/>
      <c r="E61" s="38"/>
      <c r="F61" s="38"/>
      <c r="H61" s="38"/>
      <c r="P61" s="81"/>
      <c r="Q61" s="81"/>
      <c r="R61" s="81"/>
      <c r="S61" s="44"/>
    </row>
  </sheetData>
  <mergeCells count="19">
    <mergeCell ref="L6:L7"/>
    <mergeCell ref="S5:S7"/>
    <mergeCell ref="D2:P3"/>
    <mergeCell ref="P58:R58"/>
    <mergeCell ref="P61:R61"/>
    <mergeCell ref="A5:A7"/>
    <mergeCell ref="O5:O7"/>
    <mergeCell ref="P5:P7"/>
    <mergeCell ref="M6:M7"/>
    <mergeCell ref="N6:N7"/>
    <mergeCell ref="Q5:Q7"/>
    <mergeCell ref="R5:R7"/>
    <mergeCell ref="C6:C7"/>
    <mergeCell ref="D6:D7"/>
    <mergeCell ref="E6:E7"/>
    <mergeCell ref="H6:H7"/>
    <mergeCell ref="I6:I7"/>
    <mergeCell ref="J6:J7"/>
    <mergeCell ref="K6:K7"/>
  </mergeCells>
  <pageMargins left="0.7" right="0.7" top="0.75" bottom="0.75" header="0.3" footer="0.3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view="pageBreakPreview" zoomScale="60" zoomScaleNormal="70" workbookViewId="0">
      <selection activeCell="J65" sqref="J64:J65"/>
    </sheetView>
  </sheetViews>
  <sheetFormatPr defaultRowHeight="15" x14ac:dyDescent="0.25"/>
  <cols>
    <col min="1" max="1" width="36.28515625" style="15" customWidth="1"/>
    <col min="2" max="2" width="24.85546875" style="15" customWidth="1"/>
    <col min="3" max="3" width="14" style="1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1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8" width="17.28515625" style="15" customWidth="1"/>
    <col min="19" max="19" width="16.42578125" style="15" customWidth="1"/>
    <col min="20" max="20" width="13.28515625" style="15" customWidth="1"/>
    <col min="21" max="16384" width="9.140625" style="15"/>
  </cols>
  <sheetData>
    <row r="1" spans="1:20" ht="10.5" customHeight="1" x14ac:dyDescent="0.25"/>
    <row r="2" spans="1:20" ht="17.25" customHeight="1" x14ac:dyDescent="0.25">
      <c r="D2" s="83" t="s">
        <v>83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20" ht="27" customHeight="1" x14ac:dyDescent="0.25"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0" ht="15.75" x14ac:dyDescent="0.25">
      <c r="R4" s="57"/>
      <c r="S4" s="64" t="s">
        <v>37</v>
      </c>
    </row>
    <row r="5" spans="1:20" ht="15.7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4" t="s">
        <v>29</v>
      </c>
      <c r="S5" s="82" t="s">
        <v>30</v>
      </c>
    </row>
    <row r="6" spans="1:20" ht="15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5"/>
      <c r="S6" s="82"/>
    </row>
    <row r="7" spans="1:20" ht="47.25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6"/>
      <c r="S7" s="82"/>
    </row>
    <row r="8" spans="1:20" ht="15.75" x14ac:dyDescent="0.25">
      <c r="A8" s="17" t="s">
        <v>20</v>
      </c>
      <c r="B8" s="18" t="s">
        <v>41</v>
      </c>
      <c r="C8" s="6">
        <v>11087.23</v>
      </c>
      <c r="D8" s="3">
        <v>9752.3799999999992</v>
      </c>
      <c r="E8" s="3">
        <v>457.14</v>
      </c>
      <c r="F8" s="3">
        <v>877.71</v>
      </c>
      <c r="G8" s="17">
        <v>9</v>
      </c>
      <c r="H8" s="6">
        <v>24380.949999999997</v>
      </c>
      <c r="I8" s="3">
        <v>14628.57</v>
      </c>
      <c r="J8" s="3">
        <v>9752.3799999999992</v>
      </c>
      <c r="K8" s="3"/>
      <c r="L8" s="3"/>
      <c r="M8" s="3"/>
      <c r="N8" s="3"/>
      <c r="O8" s="3"/>
      <c r="P8" s="3"/>
      <c r="Q8" s="3">
        <v>11023.5</v>
      </c>
      <c r="R8" s="3">
        <v>46491.679999999993</v>
      </c>
      <c r="S8" s="41">
        <v>36960.885599999994</v>
      </c>
      <c r="T8" s="1"/>
    </row>
    <row r="9" spans="1:20" ht="15.75" x14ac:dyDescent="0.25">
      <c r="A9" s="17" t="s">
        <v>21</v>
      </c>
      <c r="B9" s="18" t="s">
        <v>42</v>
      </c>
      <c r="C9" s="6">
        <v>17650</v>
      </c>
      <c r="D9" s="3">
        <v>11300</v>
      </c>
      <c r="E9" s="3">
        <v>700</v>
      </c>
      <c r="F9" s="3">
        <v>5650</v>
      </c>
      <c r="G9" s="17">
        <v>50</v>
      </c>
      <c r="H9" s="6">
        <v>38420</v>
      </c>
      <c r="I9" s="3">
        <v>27120</v>
      </c>
      <c r="J9" s="3">
        <v>7909.9999999999991</v>
      </c>
      <c r="K9" s="7"/>
      <c r="L9" s="3">
        <v>3390</v>
      </c>
      <c r="M9" s="7"/>
      <c r="N9" s="7"/>
      <c r="O9" s="7"/>
      <c r="P9" s="7"/>
      <c r="Q9" s="7"/>
      <c r="R9" s="3">
        <v>56070</v>
      </c>
      <c r="S9" s="41">
        <v>45136.35</v>
      </c>
      <c r="T9" s="1"/>
    </row>
    <row r="10" spans="1:20" ht="15.75" x14ac:dyDescent="0.25">
      <c r="A10" s="17" t="s">
        <v>21</v>
      </c>
      <c r="B10" s="18" t="s">
        <v>43</v>
      </c>
      <c r="C10" s="6">
        <v>17650</v>
      </c>
      <c r="D10" s="3">
        <v>11300</v>
      </c>
      <c r="E10" s="3">
        <v>700</v>
      </c>
      <c r="F10" s="3">
        <v>5650</v>
      </c>
      <c r="G10" s="19">
        <v>50</v>
      </c>
      <c r="H10" s="6">
        <v>38420</v>
      </c>
      <c r="I10" s="3">
        <v>27120</v>
      </c>
      <c r="J10" s="3">
        <v>7910</v>
      </c>
      <c r="K10" s="7"/>
      <c r="L10" s="3">
        <v>3390</v>
      </c>
      <c r="M10" s="7"/>
      <c r="N10" s="7"/>
      <c r="O10" s="7"/>
      <c r="P10" s="7"/>
      <c r="Q10" s="7"/>
      <c r="R10" s="3">
        <v>56070</v>
      </c>
      <c r="S10" s="41">
        <v>45136.35</v>
      </c>
      <c r="T10" s="1"/>
    </row>
    <row r="11" spans="1:20" ht="15.75" x14ac:dyDescent="0.25">
      <c r="A11" s="17" t="s">
        <v>21</v>
      </c>
      <c r="B11" s="18" t="s">
        <v>44</v>
      </c>
      <c r="C11" s="6">
        <v>15419.14</v>
      </c>
      <c r="D11" s="3">
        <v>11300</v>
      </c>
      <c r="E11" s="3">
        <v>600</v>
      </c>
      <c r="F11" s="3">
        <v>3519.1400000000003</v>
      </c>
      <c r="G11" s="19">
        <v>33</v>
      </c>
      <c r="H11" s="6">
        <v>38420</v>
      </c>
      <c r="I11" s="3">
        <v>27120</v>
      </c>
      <c r="J11" s="3">
        <v>7910</v>
      </c>
      <c r="K11" s="7"/>
      <c r="L11" s="3">
        <v>3390</v>
      </c>
      <c r="M11" s="7"/>
      <c r="N11" s="7"/>
      <c r="O11" s="7"/>
      <c r="P11" s="7"/>
      <c r="Q11" s="7"/>
      <c r="R11" s="3">
        <v>53839.14</v>
      </c>
      <c r="S11" s="41">
        <v>43340.507700000002</v>
      </c>
      <c r="T11" s="1"/>
    </row>
    <row r="12" spans="1:20" ht="15.75" x14ac:dyDescent="0.25">
      <c r="A12" s="17" t="s">
        <v>21</v>
      </c>
      <c r="B12" s="18" t="s">
        <v>48</v>
      </c>
      <c r="C12" s="6">
        <v>17650</v>
      </c>
      <c r="D12" s="3">
        <v>11300</v>
      </c>
      <c r="E12" s="3">
        <v>700</v>
      </c>
      <c r="F12" s="3">
        <v>5650</v>
      </c>
      <c r="G12" s="17">
        <v>50</v>
      </c>
      <c r="H12" s="6">
        <v>38420</v>
      </c>
      <c r="I12" s="3">
        <v>27120</v>
      </c>
      <c r="J12" s="3">
        <v>7910</v>
      </c>
      <c r="K12" s="3"/>
      <c r="L12" s="3">
        <v>3390</v>
      </c>
      <c r="M12" s="3"/>
      <c r="N12" s="3"/>
      <c r="O12" s="3"/>
      <c r="P12" s="3"/>
      <c r="Q12" s="3"/>
      <c r="R12" s="3">
        <v>56070</v>
      </c>
      <c r="S12" s="41">
        <v>45136.35</v>
      </c>
      <c r="T12" s="1"/>
    </row>
    <row r="13" spans="1:20" s="22" customFormat="1" ht="15.75" x14ac:dyDescent="0.25">
      <c r="A13" s="20" t="s">
        <v>7</v>
      </c>
      <c r="B13" s="20"/>
      <c r="C13" s="6">
        <v>79456.37</v>
      </c>
      <c r="D13" s="6">
        <v>54952.38</v>
      </c>
      <c r="E13" s="6">
        <v>3157.14</v>
      </c>
      <c r="F13" s="6">
        <v>21346.85</v>
      </c>
      <c r="G13" s="21"/>
      <c r="H13" s="6">
        <v>178060.95</v>
      </c>
      <c r="I13" s="6">
        <v>123108.57</v>
      </c>
      <c r="J13" s="6">
        <v>41392.379999999997</v>
      </c>
      <c r="K13" s="6">
        <v>0</v>
      </c>
      <c r="L13" s="6">
        <v>13560</v>
      </c>
      <c r="M13" s="6">
        <v>0</v>
      </c>
      <c r="N13" s="6">
        <v>0</v>
      </c>
      <c r="O13" s="6">
        <v>0</v>
      </c>
      <c r="P13" s="6">
        <v>0</v>
      </c>
      <c r="Q13" s="6">
        <v>11023.5</v>
      </c>
      <c r="R13" s="6">
        <v>268540.82</v>
      </c>
      <c r="S13" s="29">
        <v>215710.44330000001</v>
      </c>
      <c r="T13" s="9"/>
    </row>
    <row r="14" spans="1:20" ht="15.75" x14ac:dyDescent="0.25">
      <c r="A14" s="17" t="s">
        <v>22</v>
      </c>
      <c r="B14" s="18" t="s">
        <v>46</v>
      </c>
      <c r="C14" s="6">
        <v>7490.49</v>
      </c>
      <c r="D14" s="3">
        <v>4714.29</v>
      </c>
      <c r="E14" s="3">
        <v>419.05</v>
      </c>
      <c r="F14" s="3">
        <v>2357.15</v>
      </c>
      <c r="G14" s="17">
        <v>50</v>
      </c>
      <c r="H14" s="6">
        <v>14614.29</v>
      </c>
      <c r="I14" s="3">
        <v>10371.43</v>
      </c>
      <c r="J14" s="3">
        <v>2828.57</v>
      </c>
      <c r="K14" s="3"/>
      <c r="L14" s="3">
        <v>1414.29</v>
      </c>
      <c r="M14" s="3"/>
      <c r="N14" s="3"/>
      <c r="O14" s="3"/>
      <c r="P14" s="3">
        <v>17750.46</v>
      </c>
      <c r="Q14" s="3"/>
      <c r="R14" s="3">
        <v>39855.24</v>
      </c>
      <c r="S14" s="41">
        <v>32083.468199999999</v>
      </c>
      <c r="T14" s="1"/>
    </row>
    <row r="15" spans="1:20" ht="15.75" x14ac:dyDescent="0.25">
      <c r="A15" s="17" t="s">
        <v>22</v>
      </c>
      <c r="B15" s="18" t="s">
        <v>47</v>
      </c>
      <c r="C15" s="6">
        <v>14120</v>
      </c>
      <c r="D15" s="3">
        <v>9000</v>
      </c>
      <c r="E15" s="3">
        <v>800</v>
      </c>
      <c r="F15" s="3">
        <v>4320</v>
      </c>
      <c r="G15" s="17">
        <v>48</v>
      </c>
      <c r="H15" s="6">
        <v>29700</v>
      </c>
      <c r="I15" s="3">
        <v>21600</v>
      </c>
      <c r="J15" s="3">
        <v>5400</v>
      </c>
      <c r="K15" s="3"/>
      <c r="L15" s="3">
        <v>2700</v>
      </c>
      <c r="M15" s="3"/>
      <c r="N15" s="3"/>
      <c r="O15" s="3"/>
      <c r="P15" s="3"/>
      <c r="Q15" s="3"/>
      <c r="R15" s="3">
        <v>43820</v>
      </c>
      <c r="S15" s="41">
        <v>35275.1</v>
      </c>
      <c r="T15" s="1"/>
    </row>
    <row r="16" spans="1:20" ht="15.75" x14ac:dyDescent="0.25">
      <c r="A16" s="17" t="s">
        <v>22</v>
      </c>
      <c r="B16" s="18" t="s">
        <v>90</v>
      </c>
      <c r="C16" s="6">
        <v>680.96</v>
      </c>
      <c r="D16" s="3">
        <v>428.57</v>
      </c>
      <c r="E16" s="3">
        <v>38.1</v>
      </c>
      <c r="F16" s="3">
        <v>214.29</v>
      </c>
      <c r="G16" s="17">
        <v>50</v>
      </c>
      <c r="H16" s="6">
        <v>257.14</v>
      </c>
      <c r="I16" s="3"/>
      <c r="J16" s="3">
        <v>257.14</v>
      </c>
      <c r="K16" s="3"/>
      <c r="L16" s="3"/>
      <c r="M16" s="3"/>
      <c r="N16" s="3"/>
      <c r="O16" s="3"/>
      <c r="P16" s="3">
        <v>29239.67</v>
      </c>
      <c r="Q16" s="3"/>
      <c r="R16" s="3">
        <v>30177.769999999997</v>
      </c>
      <c r="S16" s="41">
        <v>24293.104849999996</v>
      </c>
      <c r="T16" s="1"/>
    </row>
    <row r="17" spans="1:20" ht="15.75" x14ac:dyDescent="0.25">
      <c r="A17" s="17" t="s">
        <v>22</v>
      </c>
      <c r="B17" s="18" t="s">
        <v>49</v>
      </c>
      <c r="C17" s="6">
        <v>7438.1100000000006</v>
      </c>
      <c r="D17" s="3">
        <v>4714.29</v>
      </c>
      <c r="E17" s="3">
        <v>366.67</v>
      </c>
      <c r="F17" s="3">
        <v>2357.15</v>
      </c>
      <c r="G17" s="17">
        <v>50</v>
      </c>
      <c r="H17" s="6">
        <v>14614.29</v>
      </c>
      <c r="I17" s="3">
        <v>10371.43</v>
      </c>
      <c r="J17" s="3">
        <v>2828.57</v>
      </c>
      <c r="K17" s="3"/>
      <c r="L17" s="3">
        <v>1414.29</v>
      </c>
      <c r="M17" s="3">
        <v>33324.980000000003</v>
      </c>
      <c r="N17" s="3"/>
      <c r="O17" s="3"/>
      <c r="P17" s="3">
        <v>16716.14</v>
      </c>
      <c r="Q17" s="3"/>
      <c r="R17" s="3">
        <v>72093.52</v>
      </c>
      <c r="S17" s="41">
        <v>58035.283600000002</v>
      </c>
      <c r="T17" s="1"/>
    </row>
    <row r="18" spans="1:20" s="22" customFormat="1" ht="15.75" x14ac:dyDescent="0.25">
      <c r="A18" s="20" t="s">
        <v>7</v>
      </c>
      <c r="B18" s="20"/>
      <c r="C18" s="6">
        <v>29729.559999999998</v>
      </c>
      <c r="D18" s="6">
        <v>18857.150000000001</v>
      </c>
      <c r="E18" s="6">
        <v>1623.82</v>
      </c>
      <c r="F18" s="6">
        <v>9248.59</v>
      </c>
      <c r="G18" s="6"/>
      <c r="H18" s="6">
        <v>59185.72</v>
      </c>
      <c r="I18" s="6">
        <v>42342.86</v>
      </c>
      <c r="J18" s="6">
        <v>11314.279999999999</v>
      </c>
      <c r="K18" s="6">
        <v>0</v>
      </c>
      <c r="L18" s="6">
        <v>5528.58</v>
      </c>
      <c r="M18" s="6">
        <v>33324.980000000003</v>
      </c>
      <c r="N18" s="6">
        <v>0</v>
      </c>
      <c r="O18" s="6">
        <v>0</v>
      </c>
      <c r="P18" s="6">
        <v>63706.27</v>
      </c>
      <c r="Q18" s="6">
        <v>0</v>
      </c>
      <c r="R18" s="6">
        <v>185946.52999999997</v>
      </c>
      <c r="S18" s="29">
        <v>149686.95664999998</v>
      </c>
      <c r="T18" s="9"/>
    </row>
    <row r="19" spans="1:20" ht="15.75" x14ac:dyDescent="0.25">
      <c r="A19" s="17" t="s">
        <v>23</v>
      </c>
      <c r="B19" s="18" t="s">
        <v>50</v>
      </c>
      <c r="C19" s="6">
        <v>13150</v>
      </c>
      <c r="D19" s="3">
        <v>8300</v>
      </c>
      <c r="E19" s="3">
        <v>700</v>
      </c>
      <c r="F19" s="3">
        <v>4150</v>
      </c>
      <c r="G19" s="5">
        <v>50</v>
      </c>
      <c r="H19" s="6">
        <v>24070</v>
      </c>
      <c r="I19" s="3">
        <v>17430</v>
      </c>
      <c r="J19" s="3">
        <v>4150</v>
      </c>
      <c r="K19" s="3"/>
      <c r="L19" s="3">
        <v>2490</v>
      </c>
      <c r="M19" s="3"/>
      <c r="N19" s="3"/>
      <c r="O19" s="3"/>
      <c r="P19" s="3"/>
      <c r="Q19" s="3"/>
      <c r="R19" s="3">
        <v>37220</v>
      </c>
      <c r="S19" s="41">
        <v>29962.1</v>
      </c>
      <c r="T19" s="1"/>
    </row>
    <row r="20" spans="1:20" ht="14.25" customHeight="1" x14ac:dyDescent="0.25">
      <c r="A20" s="17" t="s">
        <v>23</v>
      </c>
      <c r="B20" s="18" t="s">
        <v>51</v>
      </c>
      <c r="C20" s="6">
        <v>6110.9</v>
      </c>
      <c r="D20" s="3">
        <v>4347.62</v>
      </c>
      <c r="E20" s="3">
        <v>328.57</v>
      </c>
      <c r="F20" s="3">
        <v>1434.71</v>
      </c>
      <c r="G20" s="5">
        <v>30</v>
      </c>
      <c r="H20" s="6">
        <v>13477.619999999999</v>
      </c>
      <c r="I20" s="3">
        <v>9999.52</v>
      </c>
      <c r="J20" s="3">
        <v>2173.81</v>
      </c>
      <c r="K20" s="3"/>
      <c r="L20" s="3">
        <v>1304.29</v>
      </c>
      <c r="M20" s="3"/>
      <c r="N20" s="3"/>
      <c r="O20" s="3"/>
      <c r="P20" s="3">
        <v>16173.78</v>
      </c>
      <c r="Q20" s="3"/>
      <c r="R20" s="3">
        <v>35762.299999999996</v>
      </c>
      <c r="S20" s="41">
        <v>28788.651499999996</v>
      </c>
      <c r="T20" s="1"/>
    </row>
    <row r="21" spans="1:20" ht="15.75" x14ac:dyDescent="0.25">
      <c r="A21" s="17" t="s">
        <v>23</v>
      </c>
      <c r="B21" s="18" t="s">
        <v>91</v>
      </c>
      <c r="C21" s="6">
        <v>4454.57</v>
      </c>
      <c r="D21" s="3">
        <v>3557.14</v>
      </c>
      <c r="E21" s="3">
        <v>257.14</v>
      </c>
      <c r="F21" s="3">
        <v>640.29</v>
      </c>
      <c r="G21" s="17">
        <v>18</v>
      </c>
      <c r="H21" s="6">
        <v>2845.71</v>
      </c>
      <c r="I21" s="3">
        <v>0</v>
      </c>
      <c r="J21" s="3">
        <v>1778.57</v>
      </c>
      <c r="K21" s="3"/>
      <c r="L21" s="3">
        <v>1067.1400000000001</v>
      </c>
      <c r="M21" s="3"/>
      <c r="N21" s="3"/>
      <c r="O21" s="3"/>
      <c r="P21" s="3">
        <v>47961.9</v>
      </c>
      <c r="Q21" s="3"/>
      <c r="R21" s="3">
        <v>55262.18</v>
      </c>
      <c r="S21" s="41">
        <v>44486.054900000003</v>
      </c>
      <c r="T21" s="1"/>
    </row>
    <row r="22" spans="1:20" ht="15.75" x14ac:dyDescent="0.25">
      <c r="A22" s="17" t="s">
        <v>23</v>
      </c>
      <c r="B22" s="18" t="s">
        <v>53</v>
      </c>
      <c r="C22" s="6">
        <v>13050</v>
      </c>
      <c r="D22" s="3">
        <v>8300</v>
      </c>
      <c r="E22" s="3">
        <v>600</v>
      </c>
      <c r="F22" s="3">
        <v>4150</v>
      </c>
      <c r="G22" s="5">
        <v>50</v>
      </c>
      <c r="H22" s="6">
        <v>24070</v>
      </c>
      <c r="I22" s="3">
        <v>17430</v>
      </c>
      <c r="J22" s="3">
        <v>4150</v>
      </c>
      <c r="K22" s="3"/>
      <c r="L22" s="3">
        <v>2490</v>
      </c>
      <c r="M22" s="3"/>
      <c r="N22" s="3"/>
      <c r="O22" s="3"/>
      <c r="P22" s="3"/>
      <c r="Q22" s="3"/>
      <c r="R22" s="3">
        <v>37120</v>
      </c>
      <c r="S22" s="41">
        <v>29881.599999999999</v>
      </c>
      <c r="T22" s="1"/>
    </row>
    <row r="23" spans="1:20" ht="15" customHeight="1" x14ac:dyDescent="0.25">
      <c r="A23" s="17" t="s">
        <v>23</v>
      </c>
      <c r="B23" s="18" t="s">
        <v>54</v>
      </c>
      <c r="C23" s="6">
        <v>13150</v>
      </c>
      <c r="D23" s="3">
        <v>8300</v>
      </c>
      <c r="E23" s="3">
        <v>700</v>
      </c>
      <c r="F23" s="3">
        <v>4150</v>
      </c>
      <c r="G23" s="17">
        <v>50</v>
      </c>
      <c r="H23" s="6">
        <v>24070</v>
      </c>
      <c r="I23" s="3">
        <v>17430</v>
      </c>
      <c r="J23" s="3">
        <v>4150</v>
      </c>
      <c r="K23" s="3"/>
      <c r="L23" s="3">
        <v>2490</v>
      </c>
      <c r="M23" s="3"/>
      <c r="N23" s="3"/>
      <c r="O23" s="3"/>
      <c r="P23" s="3"/>
      <c r="Q23" s="3"/>
      <c r="R23" s="3">
        <v>37220</v>
      </c>
      <c r="S23" s="41">
        <v>29962.1</v>
      </c>
      <c r="T23" s="1"/>
    </row>
    <row r="24" spans="1:20" ht="15.75" x14ac:dyDescent="0.25">
      <c r="A24" s="17" t="s">
        <v>23</v>
      </c>
      <c r="B24" s="17" t="s">
        <v>55</v>
      </c>
      <c r="C24" s="6">
        <v>13250</v>
      </c>
      <c r="D24" s="3">
        <v>8300</v>
      </c>
      <c r="E24" s="3">
        <v>800</v>
      </c>
      <c r="F24" s="3">
        <v>4150</v>
      </c>
      <c r="G24" s="17">
        <v>50</v>
      </c>
      <c r="H24" s="6">
        <v>24070</v>
      </c>
      <c r="I24" s="3">
        <v>17430</v>
      </c>
      <c r="J24" s="3">
        <v>4150</v>
      </c>
      <c r="K24" s="3"/>
      <c r="L24" s="3">
        <v>2490</v>
      </c>
      <c r="M24" s="3"/>
      <c r="N24" s="3"/>
      <c r="O24" s="3"/>
      <c r="P24" s="3"/>
      <c r="Q24" s="3"/>
      <c r="R24" s="3">
        <v>37320</v>
      </c>
      <c r="S24" s="41">
        <v>30042.6</v>
      </c>
      <c r="T24" s="1"/>
    </row>
    <row r="25" spans="1:20" ht="15.75" x14ac:dyDescent="0.25">
      <c r="A25" s="17" t="s">
        <v>23</v>
      </c>
      <c r="B25" s="18" t="s">
        <v>93</v>
      </c>
      <c r="C25" s="6">
        <v>630.96</v>
      </c>
      <c r="D25" s="3">
        <v>395.24</v>
      </c>
      <c r="E25" s="3">
        <v>38.1</v>
      </c>
      <c r="F25" s="3">
        <v>197.62</v>
      </c>
      <c r="G25" s="17">
        <v>50</v>
      </c>
      <c r="H25" s="6">
        <v>197.62</v>
      </c>
      <c r="I25" s="3"/>
      <c r="J25" s="3">
        <v>197.62</v>
      </c>
      <c r="K25" s="3"/>
      <c r="L25" s="3"/>
      <c r="M25" s="3"/>
      <c r="N25" s="3"/>
      <c r="O25" s="3"/>
      <c r="P25" s="3">
        <v>24565.839999999997</v>
      </c>
      <c r="Q25" s="3"/>
      <c r="R25" s="3">
        <v>25394.42</v>
      </c>
      <c r="S25" s="41">
        <v>20442.508099999999</v>
      </c>
      <c r="T25" s="1"/>
    </row>
    <row r="26" spans="1:20" ht="15.75" x14ac:dyDescent="0.25">
      <c r="A26" s="17" t="s">
        <v>23</v>
      </c>
      <c r="B26" s="18" t="s">
        <v>56</v>
      </c>
      <c r="C26" s="6">
        <v>11888</v>
      </c>
      <c r="D26" s="3">
        <v>8300</v>
      </c>
      <c r="E26" s="3">
        <v>600</v>
      </c>
      <c r="F26" s="3">
        <v>2988</v>
      </c>
      <c r="G26" s="5">
        <v>36</v>
      </c>
      <c r="H26" s="6">
        <v>24070</v>
      </c>
      <c r="I26" s="3">
        <v>17430</v>
      </c>
      <c r="J26" s="3">
        <v>4150</v>
      </c>
      <c r="K26" s="3"/>
      <c r="L26" s="3">
        <v>2490</v>
      </c>
      <c r="M26" s="3"/>
      <c r="N26" s="3"/>
      <c r="O26" s="3"/>
      <c r="P26" s="3"/>
      <c r="Q26" s="3">
        <v>1580.95</v>
      </c>
      <c r="R26" s="3">
        <v>37538.949999999997</v>
      </c>
      <c r="S26" s="41">
        <v>30218.854749999999</v>
      </c>
      <c r="T26" s="1"/>
    </row>
    <row r="27" spans="1:20" ht="15.75" x14ac:dyDescent="0.25">
      <c r="A27" s="17" t="s">
        <v>23</v>
      </c>
      <c r="B27" s="18" t="s">
        <v>57</v>
      </c>
      <c r="C27" s="6">
        <v>12884</v>
      </c>
      <c r="D27" s="3">
        <v>8300</v>
      </c>
      <c r="E27" s="3">
        <v>600</v>
      </c>
      <c r="F27" s="3">
        <v>3984</v>
      </c>
      <c r="G27" s="17">
        <v>48</v>
      </c>
      <c r="H27" s="6">
        <v>24070</v>
      </c>
      <c r="I27" s="3">
        <v>17430</v>
      </c>
      <c r="J27" s="3">
        <v>4150</v>
      </c>
      <c r="K27" s="3"/>
      <c r="L27" s="3">
        <v>2490</v>
      </c>
      <c r="M27" s="3"/>
      <c r="N27" s="3"/>
      <c r="O27" s="3"/>
      <c r="P27" s="3"/>
      <c r="Q27" s="3"/>
      <c r="R27" s="3">
        <v>36954</v>
      </c>
      <c r="S27" s="41">
        <v>29747.97</v>
      </c>
      <c r="T27" s="1"/>
    </row>
    <row r="28" spans="1:20" ht="15.75" x14ac:dyDescent="0.25">
      <c r="A28" s="17" t="s">
        <v>23</v>
      </c>
      <c r="B28" s="18" t="s">
        <v>58</v>
      </c>
      <c r="C28" s="6">
        <v>8242.14</v>
      </c>
      <c r="D28" s="3">
        <v>5928.57</v>
      </c>
      <c r="E28" s="11">
        <v>357.14</v>
      </c>
      <c r="F28" s="3">
        <v>1956.43</v>
      </c>
      <c r="G28" s="10">
        <v>30</v>
      </c>
      <c r="H28" s="6">
        <v>17192.86</v>
      </c>
      <c r="I28" s="3">
        <v>12450</v>
      </c>
      <c r="J28" s="3">
        <v>2964.29</v>
      </c>
      <c r="K28" s="11"/>
      <c r="L28" s="3">
        <v>1778.57</v>
      </c>
      <c r="M28" s="11"/>
      <c r="N28" s="11"/>
      <c r="O28" s="11"/>
      <c r="P28" s="11"/>
      <c r="Q28" s="11"/>
      <c r="R28" s="3">
        <v>25435</v>
      </c>
      <c r="S28" s="41">
        <v>20475.174999999999</v>
      </c>
      <c r="T28" s="1"/>
    </row>
    <row r="29" spans="1:20" s="22" customFormat="1" ht="15.75" x14ac:dyDescent="0.25">
      <c r="A29" s="20" t="s">
        <v>7</v>
      </c>
      <c r="B29" s="20"/>
      <c r="C29" s="6">
        <v>96810.569999999992</v>
      </c>
      <c r="D29" s="6">
        <v>64028.569999999992</v>
      </c>
      <c r="E29" s="6">
        <v>4980.95</v>
      </c>
      <c r="F29" s="6">
        <v>27801.05</v>
      </c>
      <c r="G29" s="6"/>
      <c r="H29" s="6">
        <v>178133.81</v>
      </c>
      <c r="I29" s="6">
        <v>127029.52</v>
      </c>
      <c r="J29" s="6">
        <v>32014.289999999997</v>
      </c>
      <c r="K29" s="6">
        <v>0</v>
      </c>
      <c r="L29" s="6">
        <v>19090</v>
      </c>
      <c r="M29" s="6">
        <v>0</v>
      </c>
      <c r="N29" s="6">
        <v>0</v>
      </c>
      <c r="O29" s="6">
        <v>0</v>
      </c>
      <c r="P29" s="6">
        <v>88701.51999999999</v>
      </c>
      <c r="Q29" s="6">
        <v>1580.95</v>
      </c>
      <c r="R29" s="6">
        <v>365226.85</v>
      </c>
      <c r="S29" s="29">
        <v>294007.61425000004</v>
      </c>
      <c r="T29" s="9"/>
    </row>
    <row r="30" spans="1:20" ht="15.75" x14ac:dyDescent="0.25">
      <c r="A30" s="17" t="s">
        <v>24</v>
      </c>
      <c r="B30" s="18" t="s">
        <v>59</v>
      </c>
      <c r="C30" s="6">
        <v>2295.2399999999998</v>
      </c>
      <c r="D30" s="3">
        <v>1428.57</v>
      </c>
      <c r="E30" s="3">
        <v>152.38</v>
      </c>
      <c r="F30" s="3">
        <v>714.29</v>
      </c>
      <c r="G30" s="5">
        <v>50</v>
      </c>
      <c r="H30" s="6">
        <v>4285.72</v>
      </c>
      <c r="I30" s="3">
        <v>3142.86</v>
      </c>
      <c r="J30" s="3">
        <v>714.29</v>
      </c>
      <c r="K30" s="3"/>
      <c r="L30" s="3">
        <v>428.57</v>
      </c>
      <c r="M30" s="3"/>
      <c r="N30" s="3"/>
      <c r="O30" s="3"/>
      <c r="P30" s="3"/>
      <c r="Q30" s="3"/>
      <c r="R30" s="3">
        <v>6580.96</v>
      </c>
      <c r="S30" s="41">
        <v>5297.6728000000003</v>
      </c>
      <c r="T30" s="1"/>
    </row>
    <row r="31" spans="1:20" ht="15.75" x14ac:dyDescent="0.25">
      <c r="A31" s="17" t="s">
        <v>24</v>
      </c>
      <c r="B31" s="18" t="s">
        <v>60</v>
      </c>
      <c r="C31" s="6">
        <v>11850</v>
      </c>
      <c r="D31" s="3">
        <v>7500</v>
      </c>
      <c r="E31" s="3">
        <v>600</v>
      </c>
      <c r="F31" s="3">
        <v>3750</v>
      </c>
      <c r="G31" s="5">
        <v>50</v>
      </c>
      <c r="H31" s="6">
        <v>21000</v>
      </c>
      <c r="I31" s="3">
        <v>15000</v>
      </c>
      <c r="J31" s="3">
        <v>3750</v>
      </c>
      <c r="K31" s="3"/>
      <c r="L31" s="3">
        <v>2250</v>
      </c>
      <c r="M31" s="3"/>
      <c r="N31" s="3"/>
      <c r="O31" s="3"/>
      <c r="P31" s="3"/>
      <c r="Q31" s="3"/>
      <c r="R31" s="3">
        <v>32850</v>
      </c>
      <c r="S31" s="41">
        <v>26444.25</v>
      </c>
      <c r="T31" s="1"/>
    </row>
    <row r="32" spans="1:20" ht="15.75" x14ac:dyDescent="0.25">
      <c r="A32" s="17" t="s">
        <v>24</v>
      </c>
      <c r="B32" s="18" t="s">
        <v>61</v>
      </c>
      <c r="C32" s="6">
        <v>11950</v>
      </c>
      <c r="D32" s="3">
        <v>7500</v>
      </c>
      <c r="E32" s="3">
        <v>700</v>
      </c>
      <c r="F32" s="3">
        <v>3750</v>
      </c>
      <c r="G32" s="5">
        <v>50</v>
      </c>
      <c r="H32" s="6">
        <v>21000</v>
      </c>
      <c r="I32" s="3">
        <v>15000</v>
      </c>
      <c r="J32" s="3">
        <v>3750</v>
      </c>
      <c r="K32" s="3"/>
      <c r="L32" s="3">
        <v>2250</v>
      </c>
      <c r="M32" s="3"/>
      <c r="N32" s="3"/>
      <c r="O32" s="3"/>
      <c r="P32" s="3"/>
      <c r="Q32" s="3"/>
      <c r="R32" s="3">
        <v>32950</v>
      </c>
      <c r="S32" s="41">
        <v>26524.75</v>
      </c>
      <c r="T32" s="1"/>
    </row>
    <row r="33" spans="1:20" ht="15.75" x14ac:dyDescent="0.25">
      <c r="A33" s="17" t="s">
        <v>24</v>
      </c>
      <c r="B33" s="18" t="s">
        <v>62</v>
      </c>
      <c r="C33" s="6">
        <v>5511.9</v>
      </c>
      <c r="D33" s="3">
        <v>3571.43</v>
      </c>
      <c r="E33" s="3">
        <v>333.33</v>
      </c>
      <c r="F33" s="3">
        <v>1607.14</v>
      </c>
      <c r="G33" s="5">
        <v>45</v>
      </c>
      <c r="H33" s="6">
        <v>10714.29</v>
      </c>
      <c r="I33" s="3">
        <v>7857.14</v>
      </c>
      <c r="J33" s="3">
        <v>1785.72</v>
      </c>
      <c r="K33" s="3"/>
      <c r="L33" s="3">
        <v>1071.43</v>
      </c>
      <c r="M33" s="3"/>
      <c r="N33" s="3"/>
      <c r="O33" s="3"/>
      <c r="P33" s="3">
        <v>19465.309999999998</v>
      </c>
      <c r="Q33" s="3"/>
      <c r="R33" s="3">
        <v>35691.5</v>
      </c>
      <c r="S33" s="41">
        <v>28731.657500000001</v>
      </c>
      <c r="T33" s="1"/>
    </row>
    <row r="34" spans="1:20" ht="15.75" x14ac:dyDescent="0.25">
      <c r="A34" s="17" t="s">
        <v>24</v>
      </c>
      <c r="B34" s="18" t="s">
        <v>63</v>
      </c>
      <c r="C34" s="6">
        <v>9900</v>
      </c>
      <c r="D34" s="3">
        <v>7500</v>
      </c>
      <c r="E34" s="3">
        <v>600</v>
      </c>
      <c r="F34" s="3">
        <v>1800</v>
      </c>
      <c r="G34" s="5">
        <v>21</v>
      </c>
      <c r="H34" s="6">
        <v>21000</v>
      </c>
      <c r="I34" s="3">
        <v>15000</v>
      </c>
      <c r="J34" s="3">
        <v>3750</v>
      </c>
      <c r="K34" s="3"/>
      <c r="L34" s="3">
        <v>2250</v>
      </c>
      <c r="M34" s="3"/>
      <c r="N34" s="3"/>
      <c r="O34" s="3"/>
      <c r="P34" s="3"/>
      <c r="Q34" s="3"/>
      <c r="R34" s="3">
        <v>30900</v>
      </c>
      <c r="S34" s="41">
        <v>24874.5</v>
      </c>
      <c r="T34" s="1"/>
    </row>
    <row r="35" spans="1:20" ht="15.75" x14ac:dyDescent="0.25">
      <c r="A35" s="17" t="s">
        <v>24</v>
      </c>
      <c r="B35" s="18" t="s">
        <v>92</v>
      </c>
      <c r="C35" s="6">
        <v>573.80999999999995</v>
      </c>
      <c r="D35" s="3">
        <v>357.14</v>
      </c>
      <c r="E35" s="3">
        <v>38.1</v>
      </c>
      <c r="F35" s="3">
        <v>178.57</v>
      </c>
      <c r="G35" s="5">
        <v>50</v>
      </c>
      <c r="H35" s="6">
        <v>178.57</v>
      </c>
      <c r="I35" s="3">
        <v>0</v>
      </c>
      <c r="J35" s="3">
        <v>178.57</v>
      </c>
      <c r="K35" s="3"/>
      <c r="L35" s="3">
        <v>0</v>
      </c>
      <c r="M35" s="3"/>
      <c r="N35" s="3"/>
      <c r="O35" s="3"/>
      <c r="P35" s="3">
        <v>32726.43</v>
      </c>
      <c r="Q35" s="3"/>
      <c r="R35" s="3">
        <v>33478.81</v>
      </c>
      <c r="S35" s="41">
        <v>26950.442049999998</v>
      </c>
      <c r="T35" s="1"/>
    </row>
    <row r="36" spans="1:20" ht="15.75" x14ac:dyDescent="0.25">
      <c r="A36" s="17" t="s">
        <v>24</v>
      </c>
      <c r="B36" s="18" t="s">
        <v>64</v>
      </c>
      <c r="C36" s="6">
        <v>9575</v>
      </c>
      <c r="D36" s="3">
        <v>7500</v>
      </c>
      <c r="E36" s="3">
        <v>500</v>
      </c>
      <c r="F36" s="3">
        <v>1575</v>
      </c>
      <c r="G36" s="5">
        <v>21</v>
      </c>
      <c r="H36" s="6">
        <v>19500</v>
      </c>
      <c r="I36" s="3">
        <v>13500</v>
      </c>
      <c r="J36" s="3">
        <v>3750</v>
      </c>
      <c r="K36" s="3"/>
      <c r="L36" s="3">
        <v>2250</v>
      </c>
      <c r="M36" s="3"/>
      <c r="N36" s="3"/>
      <c r="O36" s="3"/>
      <c r="P36" s="3"/>
      <c r="Q36" s="3"/>
      <c r="R36" s="3">
        <v>29075</v>
      </c>
      <c r="S36" s="41">
        <v>23405.375</v>
      </c>
      <c r="T36" s="1"/>
    </row>
    <row r="37" spans="1:20" ht="16.5" customHeight="1" x14ac:dyDescent="0.25">
      <c r="A37" s="17" t="s">
        <v>25</v>
      </c>
      <c r="B37" s="18" t="s">
        <v>65</v>
      </c>
      <c r="C37" s="6">
        <v>12050</v>
      </c>
      <c r="D37" s="3">
        <v>7500</v>
      </c>
      <c r="E37" s="3">
        <v>800</v>
      </c>
      <c r="F37" s="3">
        <v>3750</v>
      </c>
      <c r="G37" s="5">
        <v>50</v>
      </c>
      <c r="H37" s="6">
        <v>21000</v>
      </c>
      <c r="I37" s="3">
        <v>15000</v>
      </c>
      <c r="J37" s="3">
        <v>3750</v>
      </c>
      <c r="K37" s="3"/>
      <c r="L37" s="3">
        <v>2250</v>
      </c>
      <c r="M37" s="3"/>
      <c r="N37" s="3"/>
      <c r="O37" s="3"/>
      <c r="P37" s="3"/>
      <c r="Q37" s="3"/>
      <c r="R37" s="3">
        <v>33050</v>
      </c>
      <c r="S37" s="41">
        <v>26605.25</v>
      </c>
      <c r="T37" s="1"/>
    </row>
    <row r="38" spans="1:20" ht="15.75" x14ac:dyDescent="0.25">
      <c r="A38" s="17" t="s">
        <v>24</v>
      </c>
      <c r="B38" s="18" t="s">
        <v>66</v>
      </c>
      <c r="C38" s="6">
        <v>9575</v>
      </c>
      <c r="D38" s="3">
        <v>7500</v>
      </c>
      <c r="E38" s="3">
        <v>500</v>
      </c>
      <c r="F38" s="3">
        <v>1575</v>
      </c>
      <c r="G38" s="5">
        <v>21</v>
      </c>
      <c r="H38" s="6">
        <v>22500</v>
      </c>
      <c r="I38" s="3">
        <v>16500</v>
      </c>
      <c r="J38" s="3">
        <v>3750</v>
      </c>
      <c r="K38" s="3"/>
      <c r="L38" s="3">
        <v>2250</v>
      </c>
      <c r="M38" s="3"/>
      <c r="N38" s="3"/>
      <c r="O38" s="3"/>
      <c r="P38" s="3"/>
      <c r="Q38" s="3"/>
      <c r="R38" s="3">
        <v>32075</v>
      </c>
      <c r="S38" s="41">
        <v>25820.375</v>
      </c>
      <c r="T38" s="1"/>
    </row>
    <row r="39" spans="1:20" ht="15.75" x14ac:dyDescent="0.25">
      <c r="A39" s="17" t="s">
        <v>25</v>
      </c>
      <c r="B39" s="18" t="s">
        <v>67</v>
      </c>
      <c r="C39" s="6">
        <v>9125</v>
      </c>
      <c r="D39" s="3">
        <v>7500</v>
      </c>
      <c r="E39" s="11">
        <v>500</v>
      </c>
      <c r="F39" s="3">
        <v>1125</v>
      </c>
      <c r="G39" s="10">
        <v>15</v>
      </c>
      <c r="H39" s="6">
        <v>22500</v>
      </c>
      <c r="I39" s="3">
        <v>16500</v>
      </c>
      <c r="J39" s="3">
        <v>3750</v>
      </c>
      <c r="K39" s="11"/>
      <c r="L39" s="3">
        <v>2250</v>
      </c>
      <c r="M39" s="11"/>
      <c r="N39" s="11"/>
      <c r="O39" s="11"/>
      <c r="P39" s="11"/>
      <c r="Q39" s="11"/>
      <c r="R39" s="3">
        <v>31625</v>
      </c>
      <c r="S39" s="41">
        <v>25458.125</v>
      </c>
      <c r="T39" s="1"/>
    </row>
    <row r="40" spans="1:20" s="23" customFormat="1" ht="15" customHeight="1" x14ac:dyDescent="0.25">
      <c r="A40" s="17" t="s">
        <v>24</v>
      </c>
      <c r="B40" s="17" t="s">
        <v>68</v>
      </c>
      <c r="C40" s="6">
        <v>11750</v>
      </c>
      <c r="D40" s="3">
        <v>7500</v>
      </c>
      <c r="E40" s="3">
        <v>500</v>
      </c>
      <c r="F40" s="3">
        <v>3750</v>
      </c>
      <c r="G40" s="5">
        <v>50</v>
      </c>
      <c r="H40" s="6">
        <v>21000</v>
      </c>
      <c r="I40" s="3">
        <v>15000</v>
      </c>
      <c r="J40" s="3">
        <v>3750</v>
      </c>
      <c r="K40" s="3"/>
      <c r="L40" s="3">
        <v>2250</v>
      </c>
      <c r="M40" s="3"/>
      <c r="N40" s="3"/>
      <c r="O40" s="3"/>
      <c r="P40" s="3"/>
      <c r="Q40" s="3"/>
      <c r="R40" s="3">
        <v>32750</v>
      </c>
      <c r="S40" s="41">
        <v>26363.75</v>
      </c>
      <c r="T40" s="1"/>
    </row>
    <row r="41" spans="1:20" s="23" customFormat="1" ht="15" customHeight="1" x14ac:dyDescent="0.25">
      <c r="A41" s="17" t="s">
        <v>24</v>
      </c>
      <c r="B41" s="17" t="s">
        <v>69</v>
      </c>
      <c r="C41" s="6">
        <v>11750</v>
      </c>
      <c r="D41" s="3">
        <v>7500</v>
      </c>
      <c r="E41" s="3">
        <v>500</v>
      </c>
      <c r="F41" s="3">
        <v>3750</v>
      </c>
      <c r="G41" s="5">
        <v>50</v>
      </c>
      <c r="H41" s="6">
        <v>21000</v>
      </c>
      <c r="I41" s="3">
        <v>15000</v>
      </c>
      <c r="J41" s="3">
        <v>3750</v>
      </c>
      <c r="K41" s="3"/>
      <c r="L41" s="3">
        <v>2250</v>
      </c>
      <c r="M41" s="3"/>
      <c r="N41" s="3"/>
      <c r="O41" s="3"/>
      <c r="P41" s="3"/>
      <c r="Q41" s="3"/>
      <c r="R41" s="3">
        <v>32750</v>
      </c>
      <c r="S41" s="41">
        <v>26363.75</v>
      </c>
      <c r="T41" s="1"/>
    </row>
    <row r="42" spans="1:20" s="22" customFormat="1" ht="15.75" x14ac:dyDescent="0.25">
      <c r="A42" s="20" t="s">
        <v>7</v>
      </c>
      <c r="B42" s="20"/>
      <c r="C42" s="6">
        <v>105905.95</v>
      </c>
      <c r="D42" s="6">
        <v>72857.14</v>
      </c>
      <c r="E42" s="6">
        <v>5723.8099999999995</v>
      </c>
      <c r="F42" s="6">
        <v>27325</v>
      </c>
      <c r="G42" s="6"/>
      <c r="H42" s="6">
        <v>205678.58000000002</v>
      </c>
      <c r="I42" s="6">
        <v>147500</v>
      </c>
      <c r="J42" s="6">
        <v>36428.58</v>
      </c>
      <c r="K42" s="6">
        <v>0</v>
      </c>
      <c r="L42" s="6">
        <v>21750</v>
      </c>
      <c r="M42" s="6">
        <v>0</v>
      </c>
      <c r="N42" s="6">
        <v>0</v>
      </c>
      <c r="O42" s="6">
        <v>0</v>
      </c>
      <c r="P42" s="6">
        <v>52191.74</v>
      </c>
      <c r="Q42" s="6">
        <v>0</v>
      </c>
      <c r="R42" s="6">
        <v>363776.27</v>
      </c>
      <c r="S42" s="29">
        <v>292839.89734999998</v>
      </c>
      <c r="T42" s="9"/>
    </row>
    <row r="43" spans="1:20" ht="15.75" x14ac:dyDescent="0.25">
      <c r="A43" s="17" t="s">
        <v>26</v>
      </c>
      <c r="B43" s="18" t="s">
        <v>70</v>
      </c>
      <c r="C43" s="6">
        <v>8911.24</v>
      </c>
      <c r="D43" s="3">
        <v>5747.62</v>
      </c>
      <c r="E43" s="3">
        <v>404.76</v>
      </c>
      <c r="F43" s="3">
        <v>2758.86</v>
      </c>
      <c r="G43" s="5">
        <v>48</v>
      </c>
      <c r="H43" s="6">
        <v>13506.91</v>
      </c>
      <c r="I43" s="3">
        <v>9196.19</v>
      </c>
      <c r="J43" s="3">
        <v>2586.4299999999998</v>
      </c>
      <c r="K43" s="3"/>
      <c r="L43" s="3">
        <v>1724.29</v>
      </c>
      <c r="M43" s="3"/>
      <c r="N43" s="3"/>
      <c r="O43" s="3"/>
      <c r="P43" s="3">
        <v>27129.03</v>
      </c>
      <c r="Q43" s="3">
        <v>676.19</v>
      </c>
      <c r="R43" s="3">
        <v>50223.37</v>
      </c>
      <c r="S43" s="41">
        <v>40429.812850000002</v>
      </c>
      <c r="T43" s="1"/>
    </row>
    <row r="44" spans="1:20" ht="15.75" x14ac:dyDescent="0.25">
      <c r="A44" s="17" t="s">
        <v>26</v>
      </c>
      <c r="B44" s="18" t="s">
        <v>71</v>
      </c>
      <c r="C44" s="6">
        <v>8552</v>
      </c>
      <c r="D44" s="3">
        <v>7100</v>
      </c>
      <c r="E44" s="3">
        <v>600</v>
      </c>
      <c r="F44" s="3">
        <v>852</v>
      </c>
      <c r="G44" s="5">
        <v>9</v>
      </c>
      <c r="H44" s="6">
        <v>18815</v>
      </c>
      <c r="I44" s="3">
        <v>13490</v>
      </c>
      <c r="J44" s="3">
        <v>3195</v>
      </c>
      <c r="K44" s="3"/>
      <c r="L44" s="3">
        <v>2130</v>
      </c>
      <c r="M44" s="3"/>
      <c r="N44" s="3"/>
      <c r="O44" s="3"/>
      <c r="P44" s="3"/>
      <c r="Q44" s="3"/>
      <c r="R44" s="3">
        <v>27367</v>
      </c>
      <c r="S44" s="41">
        <v>22030.434999999998</v>
      </c>
      <c r="T44" s="1"/>
    </row>
    <row r="45" spans="1:20" ht="15.75" x14ac:dyDescent="0.25">
      <c r="A45" s="17" t="s">
        <v>26</v>
      </c>
      <c r="B45" s="18" t="s">
        <v>72</v>
      </c>
      <c r="C45" s="6">
        <v>9091</v>
      </c>
      <c r="D45" s="3">
        <v>7100</v>
      </c>
      <c r="E45" s="3">
        <v>500</v>
      </c>
      <c r="F45" s="3">
        <v>1491</v>
      </c>
      <c r="G45" s="5">
        <v>21</v>
      </c>
      <c r="H45" s="6">
        <v>18815</v>
      </c>
      <c r="I45" s="3">
        <v>13490</v>
      </c>
      <c r="J45" s="3">
        <v>3195</v>
      </c>
      <c r="K45" s="3"/>
      <c r="L45" s="3">
        <v>2130</v>
      </c>
      <c r="M45" s="3"/>
      <c r="N45" s="3"/>
      <c r="O45" s="3"/>
      <c r="P45" s="3"/>
      <c r="Q45" s="3"/>
      <c r="R45" s="3">
        <v>27906</v>
      </c>
      <c r="S45" s="41">
        <v>22464.33</v>
      </c>
      <c r="T45" s="1"/>
    </row>
    <row r="46" spans="1:20" ht="15.75" x14ac:dyDescent="0.25">
      <c r="A46" s="17" t="s">
        <v>26</v>
      </c>
      <c r="B46" s="18" t="s">
        <v>73</v>
      </c>
      <c r="C46" s="6">
        <v>9266.66</v>
      </c>
      <c r="D46" s="3">
        <v>6761.9</v>
      </c>
      <c r="E46" s="11">
        <v>476.19</v>
      </c>
      <c r="F46" s="3">
        <v>2028.57</v>
      </c>
      <c r="G46" s="10">
        <v>27</v>
      </c>
      <c r="H46" s="6">
        <v>17919.050000000003</v>
      </c>
      <c r="I46" s="3">
        <v>12847.62</v>
      </c>
      <c r="J46" s="3">
        <v>3042.86</v>
      </c>
      <c r="K46" s="11"/>
      <c r="L46" s="3">
        <v>2028.57</v>
      </c>
      <c r="M46" s="11">
        <v>22918.95</v>
      </c>
      <c r="N46" s="11"/>
      <c r="O46" s="11"/>
      <c r="P46" s="11">
        <v>4553.3599999999997</v>
      </c>
      <c r="Q46" s="11"/>
      <c r="R46" s="3">
        <v>54658.020000000004</v>
      </c>
      <c r="S46" s="41">
        <v>43999.706100000003</v>
      </c>
      <c r="T46" s="1"/>
    </row>
    <row r="47" spans="1:20" ht="15.75" x14ac:dyDescent="0.25">
      <c r="A47" s="17" t="s">
        <v>26</v>
      </c>
      <c r="B47" s="18" t="s">
        <v>74</v>
      </c>
      <c r="C47" s="6">
        <v>8107.15</v>
      </c>
      <c r="D47" s="3">
        <v>5071.43</v>
      </c>
      <c r="E47" s="3">
        <v>500</v>
      </c>
      <c r="F47" s="3">
        <v>2535.7199999999998</v>
      </c>
      <c r="G47" s="5">
        <v>50</v>
      </c>
      <c r="H47" s="6">
        <v>13439.279999999999</v>
      </c>
      <c r="I47" s="3">
        <v>9635.7099999999991</v>
      </c>
      <c r="J47" s="3">
        <v>2282.14</v>
      </c>
      <c r="K47" s="3"/>
      <c r="L47" s="3">
        <v>1521.43</v>
      </c>
      <c r="M47" s="3"/>
      <c r="N47" s="3"/>
      <c r="O47" s="3"/>
      <c r="P47" s="3">
        <v>17665.439999999999</v>
      </c>
      <c r="Q47" s="3"/>
      <c r="R47" s="3">
        <v>39211.869999999995</v>
      </c>
      <c r="S47" s="41">
        <v>31565.555349999995</v>
      </c>
      <c r="T47" s="1"/>
    </row>
    <row r="48" spans="1:20" ht="16.5" customHeight="1" x14ac:dyDescent="0.25">
      <c r="A48" s="17" t="s">
        <v>26</v>
      </c>
      <c r="B48" s="18" t="s">
        <v>75</v>
      </c>
      <c r="C48" s="6">
        <v>8495.23</v>
      </c>
      <c r="D48" s="3">
        <v>5409.52</v>
      </c>
      <c r="E48" s="3">
        <v>380.95</v>
      </c>
      <c r="F48" s="3">
        <v>2704.76</v>
      </c>
      <c r="G48" s="5">
        <v>50</v>
      </c>
      <c r="H48" s="6">
        <v>14335.240000000002</v>
      </c>
      <c r="I48" s="3">
        <v>10278.1</v>
      </c>
      <c r="J48" s="3">
        <v>2434.2800000000002</v>
      </c>
      <c r="K48" s="3"/>
      <c r="L48" s="3">
        <v>1622.86</v>
      </c>
      <c r="M48" s="3"/>
      <c r="N48" s="3"/>
      <c r="O48" s="3"/>
      <c r="P48" s="3"/>
      <c r="Q48" s="3"/>
      <c r="R48" s="3">
        <v>22830.47</v>
      </c>
      <c r="S48" s="41">
        <v>18378.528350000001</v>
      </c>
      <c r="T48" s="1"/>
    </row>
    <row r="49" spans="1:20" ht="15.75" x14ac:dyDescent="0.25">
      <c r="A49" s="17" t="s">
        <v>26</v>
      </c>
      <c r="B49" s="18" t="s">
        <v>76</v>
      </c>
      <c r="C49" s="6">
        <v>9943</v>
      </c>
      <c r="D49" s="3">
        <v>7100</v>
      </c>
      <c r="E49" s="3">
        <v>500</v>
      </c>
      <c r="F49" s="3">
        <v>2343</v>
      </c>
      <c r="G49" s="5">
        <v>33</v>
      </c>
      <c r="H49" s="6">
        <v>18815</v>
      </c>
      <c r="I49" s="3">
        <v>13490</v>
      </c>
      <c r="J49" s="3">
        <v>3195</v>
      </c>
      <c r="K49" s="3"/>
      <c r="L49" s="3">
        <v>2130</v>
      </c>
      <c r="M49" s="3"/>
      <c r="N49" s="3"/>
      <c r="O49" s="3"/>
      <c r="P49" s="3"/>
      <c r="Q49" s="3"/>
      <c r="R49" s="3">
        <v>28758</v>
      </c>
      <c r="S49" s="41">
        <v>23150.19</v>
      </c>
      <c r="T49" s="1"/>
    </row>
    <row r="50" spans="1:20" ht="15.75" x14ac:dyDescent="0.25">
      <c r="A50" s="17" t="s">
        <v>26</v>
      </c>
      <c r="B50" s="60" t="s">
        <v>77</v>
      </c>
      <c r="C50" s="6">
        <v>8452</v>
      </c>
      <c r="D50" s="3">
        <v>7100</v>
      </c>
      <c r="E50" s="11">
        <v>500</v>
      </c>
      <c r="F50" s="3">
        <v>852</v>
      </c>
      <c r="G50" s="24">
        <v>12</v>
      </c>
      <c r="H50" s="6">
        <v>18815</v>
      </c>
      <c r="I50" s="3">
        <v>13490</v>
      </c>
      <c r="J50" s="3">
        <v>3195</v>
      </c>
      <c r="K50" s="14"/>
      <c r="L50" s="3">
        <v>2130</v>
      </c>
      <c r="M50" s="11"/>
      <c r="N50" s="11"/>
      <c r="O50" s="11"/>
      <c r="P50" s="11"/>
      <c r="Q50" s="11"/>
      <c r="R50" s="3">
        <v>27267</v>
      </c>
      <c r="S50" s="41">
        <v>21949.934999999998</v>
      </c>
      <c r="T50" s="1"/>
    </row>
    <row r="51" spans="1:20" ht="15.75" x14ac:dyDescent="0.25">
      <c r="A51" s="17" t="s">
        <v>26</v>
      </c>
      <c r="B51" s="60" t="s">
        <v>78</v>
      </c>
      <c r="C51" s="6">
        <v>8878</v>
      </c>
      <c r="D51" s="3">
        <v>7100</v>
      </c>
      <c r="E51" s="11">
        <v>500</v>
      </c>
      <c r="F51" s="3">
        <v>1278</v>
      </c>
      <c r="G51" s="24">
        <v>18</v>
      </c>
      <c r="H51" s="6">
        <v>18815</v>
      </c>
      <c r="I51" s="3">
        <v>13490</v>
      </c>
      <c r="J51" s="3">
        <v>3195</v>
      </c>
      <c r="K51" s="14"/>
      <c r="L51" s="3">
        <v>2130</v>
      </c>
      <c r="M51" s="11"/>
      <c r="N51" s="11"/>
      <c r="O51" s="11"/>
      <c r="P51" s="11">
        <v>3928.75</v>
      </c>
      <c r="Q51" s="11"/>
      <c r="R51" s="3">
        <v>31621.75</v>
      </c>
      <c r="S51" s="41">
        <v>25455.508750000001</v>
      </c>
      <c r="T51" s="1"/>
    </row>
    <row r="52" spans="1:20" ht="15.75" x14ac:dyDescent="0.25">
      <c r="A52" s="17" t="s">
        <v>26</v>
      </c>
      <c r="B52" s="18" t="s">
        <v>79</v>
      </c>
      <c r="C52" s="6">
        <v>9435.42</v>
      </c>
      <c r="D52" s="3">
        <v>6085.71</v>
      </c>
      <c r="E52" s="11">
        <v>428.57</v>
      </c>
      <c r="F52" s="3">
        <v>2921.14</v>
      </c>
      <c r="G52" s="10">
        <v>48</v>
      </c>
      <c r="H52" s="6">
        <v>16127.14</v>
      </c>
      <c r="I52" s="3">
        <v>11562.86</v>
      </c>
      <c r="J52" s="3">
        <v>2738.57</v>
      </c>
      <c r="K52" s="11"/>
      <c r="L52" s="3">
        <v>1825.71</v>
      </c>
      <c r="M52" s="11"/>
      <c r="N52" s="11"/>
      <c r="O52" s="11"/>
      <c r="P52" s="11"/>
      <c r="Q52" s="11"/>
      <c r="R52" s="3">
        <v>25562.559999999998</v>
      </c>
      <c r="S52" s="41">
        <v>20577.860799999999</v>
      </c>
      <c r="T52" s="1"/>
    </row>
    <row r="53" spans="1:20" s="22" customFormat="1" ht="15.75" x14ac:dyDescent="0.25">
      <c r="A53" s="20" t="s">
        <v>7</v>
      </c>
      <c r="B53" s="20"/>
      <c r="C53" s="6">
        <v>89131.7</v>
      </c>
      <c r="D53" s="6">
        <v>64576.18</v>
      </c>
      <c r="E53" s="6">
        <v>4790.4699999999993</v>
      </c>
      <c r="F53" s="6">
        <v>19765.05</v>
      </c>
      <c r="G53" s="6"/>
      <c r="H53" s="6">
        <v>169402.62</v>
      </c>
      <c r="I53" s="6">
        <v>120970.48000000001</v>
      </c>
      <c r="J53" s="6">
        <v>29059.279999999999</v>
      </c>
      <c r="K53" s="6">
        <v>0</v>
      </c>
      <c r="L53" s="6">
        <v>19372.86</v>
      </c>
      <c r="M53" s="6">
        <v>22918.95</v>
      </c>
      <c r="N53" s="6">
        <v>0</v>
      </c>
      <c r="O53" s="6">
        <v>0</v>
      </c>
      <c r="P53" s="6">
        <v>53276.58</v>
      </c>
      <c r="Q53" s="6">
        <v>676.19</v>
      </c>
      <c r="R53" s="6">
        <v>335406.03999999998</v>
      </c>
      <c r="S53" s="29">
        <v>270001.86220000003</v>
      </c>
      <c r="T53" s="9"/>
    </row>
    <row r="54" spans="1:20" ht="15.75" x14ac:dyDescent="0.25">
      <c r="A54" s="17"/>
      <c r="B54" s="17"/>
      <c r="C54" s="6"/>
      <c r="D54" s="11"/>
      <c r="E54" s="3"/>
      <c r="F54" s="3"/>
      <c r="G54" s="3"/>
      <c r="H54" s="6"/>
      <c r="I54" s="3"/>
      <c r="J54" s="3"/>
      <c r="K54" s="3"/>
      <c r="L54" s="3"/>
      <c r="M54" s="3"/>
      <c r="N54" s="3"/>
      <c r="O54" s="3"/>
      <c r="P54" s="3"/>
      <c r="Q54" s="3"/>
      <c r="R54" s="3"/>
      <c r="S54" s="42"/>
    </row>
    <row r="55" spans="1:20" ht="1.5" customHeight="1" x14ac:dyDescent="0.25">
      <c r="A55" s="17" t="s">
        <v>27</v>
      </c>
      <c r="B55" s="17"/>
      <c r="C55" s="6"/>
      <c r="D55" s="3"/>
      <c r="E55" s="3"/>
      <c r="F55" s="3"/>
      <c r="G55" s="5"/>
      <c r="H55" s="6"/>
      <c r="I55" s="3"/>
      <c r="J55" s="3"/>
      <c r="K55" s="3"/>
      <c r="L55" s="3"/>
      <c r="M55" s="3"/>
      <c r="N55" s="3"/>
      <c r="O55" s="3"/>
      <c r="P55" s="3"/>
      <c r="Q55" s="3"/>
      <c r="R55" s="3"/>
      <c r="S55" s="42"/>
    </row>
    <row r="56" spans="1:20" ht="15.75" hidden="1" x14ac:dyDescent="0.25">
      <c r="A56" s="17" t="s">
        <v>27</v>
      </c>
      <c r="B56" s="17"/>
      <c r="C56" s="6"/>
      <c r="D56" s="3"/>
      <c r="E56" s="3"/>
      <c r="F56" s="3"/>
      <c r="G56" s="5"/>
      <c r="H56" s="6"/>
      <c r="I56" s="3"/>
      <c r="J56" s="3"/>
      <c r="K56" s="3"/>
      <c r="L56" s="3"/>
      <c r="M56" s="3"/>
      <c r="N56" s="3"/>
      <c r="O56" s="3"/>
      <c r="P56" s="3"/>
      <c r="Q56" s="3"/>
      <c r="R56" s="3"/>
      <c r="S56" s="42"/>
    </row>
    <row r="57" spans="1:20" ht="15.75" x14ac:dyDescent="0.25">
      <c r="A57" s="21" t="s">
        <v>28</v>
      </c>
      <c r="B57" s="21"/>
      <c r="C57" s="6">
        <f>C13+C18+C29+C42+C53</f>
        <v>401034.15</v>
      </c>
      <c r="D57" s="6">
        <f>D13+D18+D29+D42+D53</f>
        <v>275271.42</v>
      </c>
      <c r="E57" s="6">
        <f>E13+E18+E29+E42+E53</f>
        <v>20276.189999999999</v>
      </c>
      <c r="F57" s="6">
        <f>F13+F18+F29+F42+F53</f>
        <v>105486.54</v>
      </c>
      <c r="G57" s="6"/>
      <c r="H57" s="6">
        <f>H13+H18+H29+H42+H53</f>
        <v>790461.68</v>
      </c>
      <c r="I57" s="6">
        <f>I13+I18+I29+I42+I53</f>
        <v>560951.43000000005</v>
      </c>
      <c r="J57" s="6">
        <f>J13+J18+J29+J42+J53</f>
        <v>150208.81</v>
      </c>
      <c r="K57" s="6">
        <v>0</v>
      </c>
      <c r="L57" s="6">
        <f>L13+L18+L29+L42+L53</f>
        <v>79301.440000000002</v>
      </c>
      <c r="M57" s="6">
        <f>M18+M53</f>
        <v>56243.930000000008</v>
      </c>
      <c r="N57" s="6">
        <v>0</v>
      </c>
      <c r="O57" s="6">
        <v>0</v>
      </c>
      <c r="P57" s="6">
        <f>P18+P29+P42+P53</f>
        <v>257876.11</v>
      </c>
      <c r="Q57" s="6">
        <f>Q13+Q29+Q53</f>
        <v>13280.640000000001</v>
      </c>
      <c r="R57" s="6">
        <f>R13+R18+R29+R42+R53</f>
        <v>1518896.51</v>
      </c>
      <c r="S57" s="28">
        <v>1222246.7737500002</v>
      </c>
      <c r="T57" s="1"/>
    </row>
    <row r="58" spans="1:20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13"/>
      <c r="Q58" s="23"/>
      <c r="R58" s="13"/>
    </row>
    <row r="60" spans="1:20" ht="20.25" x14ac:dyDescent="0.3">
      <c r="A60" s="33"/>
      <c r="B60" s="33"/>
      <c r="C60" s="33"/>
      <c r="D60" s="38"/>
      <c r="E60" s="38"/>
      <c r="F60" s="38"/>
      <c r="H60" s="38"/>
      <c r="I60" s="34"/>
      <c r="J60" s="34"/>
      <c r="K60" s="34"/>
      <c r="P60" s="80"/>
      <c r="Q60" s="80"/>
      <c r="R60" s="80"/>
      <c r="S60" s="44"/>
    </row>
    <row r="61" spans="1:20" ht="20.25" x14ac:dyDescent="0.3">
      <c r="A61" s="34"/>
      <c r="B61" s="34"/>
      <c r="C61" s="34"/>
      <c r="D61" s="39"/>
      <c r="E61" s="39"/>
      <c r="F61" s="39"/>
      <c r="H61" s="39"/>
      <c r="I61" s="34"/>
      <c r="J61" s="34"/>
      <c r="K61" s="34"/>
      <c r="P61" s="34"/>
      <c r="Q61" s="34"/>
      <c r="R61" s="34"/>
      <c r="S61" s="44"/>
    </row>
    <row r="62" spans="1:20" ht="20.25" x14ac:dyDescent="0.3">
      <c r="A62" s="34"/>
      <c r="B62" s="34"/>
      <c r="C62" s="34"/>
      <c r="D62" s="37"/>
      <c r="E62" s="37"/>
      <c r="F62" s="37"/>
      <c r="H62" s="37"/>
      <c r="I62" s="34"/>
      <c r="J62" s="34"/>
      <c r="K62" s="34"/>
      <c r="P62" s="34"/>
      <c r="Q62" s="34"/>
      <c r="R62" s="34"/>
      <c r="S62" s="40"/>
    </row>
    <row r="63" spans="1:20" ht="18.75" x14ac:dyDescent="0.3">
      <c r="A63" s="33"/>
      <c r="B63" s="33"/>
      <c r="C63" s="33"/>
      <c r="D63" s="38"/>
      <c r="E63" s="38"/>
      <c r="F63" s="38"/>
      <c r="H63" s="38"/>
      <c r="P63" s="81"/>
      <c r="Q63" s="81"/>
      <c r="R63" s="81"/>
      <c r="S63" s="44"/>
    </row>
  </sheetData>
  <mergeCells count="19">
    <mergeCell ref="L6:L7"/>
    <mergeCell ref="D2:P3"/>
    <mergeCell ref="S5:S7"/>
    <mergeCell ref="P60:R60"/>
    <mergeCell ref="P63:R63"/>
    <mergeCell ref="A5:A7"/>
    <mergeCell ref="O5:O7"/>
    <mergeCell ref="P5:P7"/>
    <mergeCell ref="M6:M7"/>
    <mergeCell ref="N6:N7"/>
    <mergeCell ref="Q5:Q7"/>
    <mergeCell ref="R5:R7"/>
    <mergeCell ref="C6:C7"/>
    <mergeCell ref="D6:D7"/>
    <mergeCell ref="E6:E7"/>
    <mergeCell ref="H6:H7"/>
    <mergeCell ref="I6:I7"/>
    <mergeCell ref="J6:J7"/>
    <mergeCell ref="K6:K7"/>
  </mergeCells>
  <pageMargins left="0.7" right="0.7" top="0.75" bottom="0.75" header="0.3" footer="0.3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view="pageBreakPreview" zoomScale="60" zoomScaleNormal="70" workbookViewId="0">
      <selection activeCell="I63" sqref="I63"/>
    </sheetView>
  </sheetViews>
  <sheetFormatPr defaultRowHeight="15" x14ac:dyDescent="0.25"/>
  <cols>
    <col min="1" max="2" width="36.28515625" style="15" customWidth="1"/>
    <col min="3" max="3" width="13.5703125" style="15" customWidth="1"/>
    <col min="4" max="4" width="15.5703125" style="15" customWidth="1"/>
    <col min="5" max="5" width="13.28515625" style="15" customWidth="1"/>
    <col min="6" max="6" width="13.5703125" style="15" customWidth="1"/>
    <col min="7" max="7" width="10" style="15" customWidth="1"/>
    <col min="8" max="8" width="16" style="15" customWidth="1"/>
    <col min="9" max="9" width="13.85546875" style="15" customWidth="1"/>
    <col min="10" max="10" width="12.85546875" style="15" customWidth="1"/>
    <col min="11" max="11" width="11" style="15" customWidth="1"/>
    <col min="12" max="12" width="13.5703125" style="15" customWidth="1"/>
    <col min="13" max="13" width="14.5703125" style="15" customWidth="1"/>
    <col min="14" max="14" width="12.42578125" style="15" customWidth="1"/>
    <col min="15" max="15" width="11.42578125" style="15" customWidth="1"/>
    <col min="16" max="16" width="13.140625" style="1" customWidth="1"/>
    <col min="17" max="17" width="12.28515625" style="15" customWidth="1"/>
    <col min="18" max="18" width="17.28515625" style="15" customWidth="1"/>
    <col min="19" max="19" width="16.85546875" style="15" customWidth="1"/>
    <col min="20" max="20" width="16" style="15" customWidth="1"/>
    <col min="21" max="16384" width="9.140625" style="15"/>
  </cols>
  <sheetData>
    <row r="1" spans="1:20" ht="10.5" customHeight="1" x14ac:dyDescent="0.25"/>
    <row r="2" spans="1:20" ht="17.25" customHeight="1" x14ac:dyDescent="0.25">
      <c r="D2" s="83" t="s">
        <v>84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20" ht="27" customHeight="1" x14ac:dyDescent="0.25"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0" ht="15.75" x14ac:dyDescent="0.25">
      <c r="R4" s="57"/>
      <c r="S4" s="64" t="s">
        <v>37</v>
      </c>
    </row>
    <row r="5" spans="1:20" ht="15.75" customHeight="1" x14ac:dyDescent="0.25">
      <c r="A5" s="74" t="s">
        <v>0</v>
      </c>
      <c r="B5" s="49"/>
      <c r="C5" s="16" t="s">
        <v>1</v>
      </c>
      <c r="D5" s="16"/>
      <c r="E5" s="16"/>
      <c r="F5" s="16"/>
      <c r="G5" s="16"/>
      <c r="H5" s="16" t="s">
        <v>2</v>
      </c>
      <c r="I5" s="16"/>
      <c r="J5" s="16"/>
      <c r="K5" s="16"/>
      <c r="L5" s="16"/>
      <c r="M5" s="16" t="s">
        <v>3</v>
      </c>
      <c r="N5" s="16"/>
      <c r="O5" s="74" t="s">
        <v>4</v>
      </c>
      <c r="P5" s="69" t="s">
        <v>5</v>
      </c>
      <c r="Q5" s="74" t="s">
        <v>6</v>
      </c>
      <c r="R5" s="74" t="s">
        <v>29</v>
      </c>
      <c r="S5" s="82" t="s">
        <v>30</v>
      </c>
    </row>
    <row r="6" spans="1:20" ht="15.75" customHeight="1" x14ac:dyDescent="0.25">
      <c r="A6" s="75"/>
      <c r="B6" s="50"/>
      <c r="C6" s="74" t="s">
        <v>8</v>
      </c>
      <c r="D6" s="74" t="s">
        <v>9</v>
      </c>
      <c r="E6" s="74" t="s">
        <v>10</v>
      </c>
      <c r="F6" s="16" t="s">
        <v>11</v>
      </c>
      <c r="G6" s="16"/>
      <c r="H6" s="74" t="s">
        <v>8</v>
      </c>
      <c r="I6" s="74" t="s">
        <v>12</v>
      </c>
      <c r="J6" s="74" t="s">
        <v>13</v>
      </c>
      <c r="K6" s="74" t="s">
        <v>14</v>
      </c>
      <c r="L6" s="74" t="s">
        <v>15</v>
      </c>
      <c r="M6" s="74" t="s">
        <v>16</v>
      </c>
      <c r="N6" s="74" t="s">
        <v>17</v>
      </c>
      <c r="O6" s="75"/>
      <c r="P6" s="70"/>
      <c r="Q6" s="75"/>
      <c r="R6" s="75"/>
      <c r="S6" s="82"/>
    </row>
    <row r="7" spans="1:20" ht="47.25" x14ac:dyDescent="0.25">
      <c r="A7" s="76"/>
      <c r="B7" s="51"/>
      <c r="C7" s="76"/>
      <c r="D7" s="76"/>
      <c r="E7" s="76"/>
      <c r="F7" s="16" t="s">
        <v>18</v>
      </c>
      <c r="G7" s="16" t="s">
        <v>19</v>
      </c>
      <c r="H7" s="76"/>
      <c r="I7" s="76"/>
      <c r="J7" s="76"/>
      <c r="K7" s="76"/>
      <c r="L7" s="76"/>
      <c r="M7" s="76"/>
      <c r="N7" s="76"/>
      <c r="O7" s="76"/>
      <c r="P7" s="71"/>
      <c r="Q7" s="76"/>
      <c r="R7" s="76"/>
      <c r="S7" s="82"/>
    </row>
    <row r="8" spans="1:20" ht="15.75" x14ac:dyDescent="0.25">
      <c r="A8" s="17" t="s">
        <v>20</v>
      </c>
      <c r="B8" s="18" t="s">
        <v>41</v>
      </c>
      <c r="C8" s="6">
        <v>14552</v>
      </c>
      <c r="D8" s="3">
        <v>12800</v>
      </c>
      <c r="E8" s="3">
        <v>600</v>
      </c>
      <c r="F8" s="3">
        <v>1152</v>
      </c>
      <c r="G8" s="17">
        <v>9</v>
      </c>
      <c r="H8" s="6">
        <v>38400</v>
      </c>
      <c r="I8" s="3">
        <v>25600</v>
      </c>
      <c r="J8" s="3">
        <v>12800</v>
      </c>
      <c r="K8" s="3"/>
      <c r="L8" s="3"/>
      <c r="M8" s="3"/>
      <c r="N8" s="3"/>
      <c r="O8" s="3"/>
      <c r="P8" s="3"/>
      <c r="Q8" s="3"/>
      <c r="R8" s="3">
        <v>52952</v>
      </c>
      <c r="S8" s="41">
        <v>42096.84</v>
      </c>
      <c r="T8" s="1"/>
    </row>
    <row r="9" spans="1:20" ht="15.75" x14ac:dyDescent="0.25">
      <c r="A9" s="17" t="s">
        <v>21</v>
      </c>
      <c r="B9" s="18" t="s">
        <v>42</v>
      </c>
      <c r="C9" s="6">
        <v>9976.09</v>
      </c>
      <c r="D9" s="3">
        <v>6386.96</v>
      </c>
      <c r="E9" s="3">
        <v>395.65</v>
      </c>
      <c r="F9" s="3">
        <v>3193.48</v>
      </c>
      <c r="G9" s="17">
        <v>50</v>
      </c>
      <c r="H9" s="6">
        <v>19799.57</v>
      </c>
      <c r="I9" s="3">
        <v>13412.61</v>
      </c>
      <c r="J9" s="3">
        <v>4470.87</v>
      </c>
      <c r="K9" s="7"/>
      <c r="L9" s="3">
        <v>1916.09</v>
      </c>
      <c r="M9" s="7">
        <v>50137.57</v>
      </c>
      <c r="N9" s="7"/>
      <c r="O9" s="7"/>
      <c r="P9" s="7">
        <v>23945.18</v>
      </c>
      <c r="Q9" s="7"/>
      <c r="R9" s="3">
        <v>103858.41</v>
      </c>
      <c r="S9" s="41">
        <v>83606.020050000006</v>
      </c>
      <c r="T9" s="1"/>
    </row>
    <row r="10" spans="1:20" ht="15.75" x14ac:dyDescent="0.25">
      <c r="A10" s="17" t="s">
        <v>21</v>
      </c>
      <c r="B10" s="18" t="s">
        <v>43</v>
      </c>
      <c r="C10" s="6">
        <v>17650</v>
      </c>
      <c r="D10" s="3">
        <v>11300</v>
      </c>
      <c r="E10" s="3">
        <v>700</v>
      </c>
      <c r="F10" s="3">
        <v>5650</v>
      </c>
      <c r="G10" s="19">
        <v>50</v>
      </c>
      <c r="H10" s="6">
        <v>35030</v>
      </c>
      <c r="I10" s="3">
        <v>23730</v>
      </c>
      <c r="J10" s="3">
        <v>7910</v>
      </c>
      <c r="K10" s="7"/>
      <c r="L10" s="3">
        <v>3390</v>
      </c>
      <c r="M10" s="7"/>
      <c r="N10" s="7"/>
      <c r="O10" s="7"/>
      <c r="P10" s="7"/>
      <c r="Q10" s="7"/>
      <c r="R10" s="3">
        <v>52680</v>
      </c>
      <c r="S10" s="41">
        <v>42407.4</v>
      </c>
      <c r="T10" s="1"/>
    </row>
    <row r="11" spans="1:20" ht="15.75" x14ac:dyDescent="0.25">
      <c r="A11" s="17" t="s">
        <v>21</v>
      </c>
      <c r="B11" s="18" t="s">
        <v>44</v>
      </c>
      <c r="C11" s="6">
        <v>15629</v>
      </c>
      <c r="D11" s="3">
        <v>11300</v>
      </c>
      <c r="E11" s="3">
        <v>600</v>
      </c>
      <c r="F11" s="3">
        <v>3729</v>
      </c>
      <c r="G11" s="19">
        <v>33</v>
      </c>
      <c r="H11" s="6">
        <v>35030</v>
      </c>
      <c r="I11" s="3">
        <v>23730</v>
      </c>
      <c r="J11" s="3">
        <v>7910</v>
      </c>
      <c r="K11" s="7"/>
      <c r="L11" s="3">
        <v>3390</v>
      </c>
      <c r="M11" s="7"/>
      <c r="N11" s="7"/>
      <c r="O11" s="7"/>
      <c r="P11" s="7">
        <v>22890.7</v>
      </c>
      <c r="Q11" s="7"/>
      <c r="R11" s="3">
        <v>73549.7</v>
      </c>
      <c r="S11" s="41">
        <v>59207.508499999996</v>
      </c>
      <c r="T11" s="1"/>
    </row>
    <row r="12" spans="1:20" ht="15.75" x14ac:dyDescent="0.25">
      <c r="A12" s="17" t="s">
        <v>21</v>
      </c>
      <c r="B12" s="18" t="s">
        <v>45</v>
      </c>
      <c r="C12" s="6">
        <v>12259.740000000002</v>
      </c>
      <c r="D12" s="3">
        <v>10808.7</v>
      </c>
      <c r="E12" s="3">
        <v>478.26</v>
      </c>
      <c r="F12" s="3">
        <v>972.78</v>
      </c>
      <c r="G12" s="17">
        <v>50</v>
      </c>
      <c r="H12" s="6">
        <v>33506.959999999999</v>
      </c>
      <c r="I12" s="3">
        <v>22698.26</v>
      </c>
      <c r="J12" s="3">
        <v>7566.09</v>
      </c>
      <c r="K12" s="3"/>
      <c r="L12" s="3">
        <v>3242.61</v>
      </c>
      <c r="M12" s="3"/>
      <c r="N12" s="3"/>
      <c r="O12" s="3"/>
      <c r="P12" s="3"/>
      <c r="Q12" s="3"/>
      <c r="R12" s="3">
        <v>45766.7</v>
      </c>
      <c r="S12" s="41">
        <v>36842.193499999994</v>
      </c>
      <c r="T12" s="1"/>
    </row>
    <row r="13" spans="1:20" s="22" customFormat="1" ht="15.75" x14ac:dyDescent="0.25">
      <c r="A13" s="20" t="s">
        <v>7</v>
      </c>
      <c r="B13" s="20"/>
      <c r="C13" s="6">
        <v>70066.83</v>
      </c>
      <c r="D13" s="6">
        <v>52595.66</v>
      </c>
      <c r="E13" s="6">
        <v>2773.91</v>
      </c>
      <c r="F13" s="6">
        <v>14697.26</v>
      </c>
      <c r="G13" s="21"/>
      <c r="H13" s="6">
        <v>161766.53</v>
      </c>
      <c r="I13" s="6">
        <v>109170.87</v>
      </c>
      <c r="J13" s="6">
        <v>40656.959999999992</v>
      </c>
      <c r="K13" s="6">
        <v>0</v>
      </c>
      <c r="L13" s="6">
        <v>11938.7</v>
      </c>
      <c r="M13" s="6">
        <v>50137.57</v>
      </c>
      <c r="N13" s="6">
        <v>0</v>
      </c>
      <c r="O13" s="6">
        <v>0</v>
      </c>
      <c r="P13" s="6">
        <v>46835.880000000005</v>
      </c>
      <c r="Q13" s="6">
        <v>0</v>
      </c>
      <c r="R13" s="6">
        <v>328806.81</v>
      </c>
      <c r="S13" s="29">
        <v>264159.96204999997</v>
      </c>
      <c r="T13" s="9"/>
    </row>
    <row r="14" spans="1:20" ht="15.75" x14ac:dyDescent="0.25">
      <c r="A14" s="17" t="s">
        <v>22</v>
      </c>
      <c r="B14" s="18" t="s">
        <v>46</v>
      </c>
      <c r="C14" s="6">
        <v>14300</v>
      </c>
      <c r="D14" s="3">
        <v>9000</v>
      </c>
      <c r="E14" s="3">
        <v>800</v>
      </c>
      <c r="F14" s="3">
        <v>4500</v>
      </c>
      <c r="G14" s="17">
        <v>50</v>
      </c>
      <c r="H14" s="6">
        <v>25200</v>
      </c>
      <c r="I14" s="3">
        <v>17100</v>
      </c>
      <c r="J14" s="3">
        <v>5400</v>
      </c>
      <c r="K14" s="3"/>
      <c r="L14" s="3">
        <v>2700</v>
      </c>
      <c r="M14" s="3"/>
      <c r="N14" s="3"/>
      <c r="O14" s="3"/>
      <c r="P14" s="3"/>
      <c r="Q14" s="3"/>
      <c r="R14" s="3">
        <v>39500</v>
      </c>
      <c r="S14" s="41">
        <v>31797.5</v>
      </c>
      <c r="T14" s="1"/>
    </row>
    <row r="15" spans="1:20" ht="15.75" x14ac:dyDescent="0.25">
      <c r="A15" s="17" t="s">
        <v>22</v>
      </c>
      <c r="B15" s="18" t="s">
        <v>47</v>
      </c>
      <c r="C15" s="6">
        <v>14120</v>
      </c>
      <c r="D15" s="3">
        <v>9000</v>
      </c>
      <c r="E15" s="3">
        <v>800</v>
      </c>
      <c r="F15" s="3">
        <v>4320</v>
      </c>
      <c r="G15" s="17">
        <v>48</v>
      </c>
      <c r="H15" s="6">
        <v>27000</v>
      </c>
      <c r="I15" s="3">
        <v>18900</v>
      </c>
      <c r="J15" s="3">
        <v>5400</v>
      </c>
      <c r="K15" s="3"/>
      <c r="L15" s="3">
        <v>2700</v>
      </c>
      <c r="M15" s="3"/>
      <c r="N15" s="3"/>
      <c r="O15" s="3"/>
      <c r="P15" s="3"/>
      <c r="Q15" s="3"/>
      <c r="R15" s="3">
        <v>41120</v>
      </c>
      <c r="S15" s="41">
        <v>33101.599999999999</v>
      </c>
      <c r="T15" s="1"/>
    </row>
    <row r="16" spans="1:20" ht="15.75" x14ac:dyDescent="0.25">
      <c r="A16" s="17" t="s">
        <v>22</v>
      </c>
      <c r="B16" s="18" t="s">
        <v>48</v>
      </c>
      <c r="C16" s="6">
        <v>3086.95</v>
      </c>
      <c r="D16" s="3">
        <v>1956.52</v>
      </c>
      <c r="E16" s="3">
        <v>152.16999999999999</v>
      </c>
      <c r="F16" s="3">
        <v>978.26</v>
      </c>
      <c r="G16" s="17">
        <v>50</v>
      </c>
      <c r="H16" s="6">
        <v>5478.26</v>
      </c>
      <c r="I16" s="3">
        <v>3717.39</v>
      </c>
      <c r="J16" s="3">
        <v>1173.9100000000001</v>
      </c>
      <c r="K16" s="3"/>
      <c r="L16" s="3">
        <v>586.96</v>
      </c>
      <c r="M16" s="3">
        <v>50137.57</v>
      </c>
      <c r="N16" s="3"/>
      <c r="O16" s="3"/>
      <c r="P16" s="3">
        <v>12098.730000000001</v>
      </c>
      <c r="Q16" s="3"/>
      <c r="R16" s="3">
        <v>70801.509999999995</v>
      </c>
      <c r="S16" s="41">
        <v>56995.215549999994</v>
      </c>
      <c r="T16" s="1"/>
    </row>
    <row r="17" spans="1:20" ht="15.75" x14ac:dyDescent="0.25">
      <c r="A17" s="17" t="s">
        <v>22</v>
      </c>
      <c r="B17" s="18" t="s">
        <v>49</v>
      </c>
      <c r="C17" s="6">
        <v>14200</v>
      </c>
      <c r="D17" s="3">
        <v>9000</v>
      </c>
      <c r="E17" s="3">
        <v>700</v>
      </c>
      <c r="F17" s="3">
        <v>4500</v>
      </c>
      <c r="G17" s="17">
        <v>50</v>
      </c>
      <c r="H17" s="6">
        <v>25200</v>
      </c>
      <c r="I17" s="3">
        <v>17100</v>
      </c>
      <c r="J17" s="3">
        <v>5400</v>
      </c>
      <c r="K17" s="3"/>
      <c r="L17" s="3">
        <v>2700</v>
      </c>
      <c r="M17" s="3"/>
      <c r="N17" s="3"/>
      <c r="O17" s="3"/>
      <c r="P17" s="3"/>
      <c r="Q17" s="3"/>
      <c r="R17" s="3">
        <v>39400</v>
      </c>
      <c r="S17" s="41">
        <v>31717</v>
      </c>
      <c r="T17" s="1"/>
    </row>
    <row r="18" spans="1:20" s="22" customFormat="1" ht="15.75" x14ac:dyDescent="0.25">
      <c r="A18" s="20" t="s">
        <v>7</v>
      </c>
      <c r="B18" s="20"/>
      <c r="C18" s="6">
        <v>45706.95</v>
      </c>
      <c r="D18" s="6">
        <v>28956.52</v>
      </c>
      <c r="E18" s="6">
        <v>2452.17</v>
      </c>
      <c r="F18" s="6">
        <v>14298.26</v>
      </c>
      <c r="G18" s="6"/>
      <c r="H18" s="6">
        <v>82878.260000000009</v>
      </c>
      <c r="I18" s="6">
        <v>56817.39</v>
      </c>
      <c r="J18" s="6">
        <v>17373.91</v>
      </c>
      <c r="K18" s="6">
        <v>0</v>
      </c>
      <c r="L18" s="6">
        <v>8686.9599999999991</v>
      </c>
      <c r="M18" s="6">
        <v>50137.57</v>
      </c>
      <c r="N18" s="6">
        <v>0</v>
      </c>
      <c r="O18" s="6">
        <v>0</v>
      </c>
      <c r="P18" s="6">
        <v>12098.730000000001</v>
      </c>
      <c r="Q18" s="6">
        <v>0</v>
      </c>
      <c r="R18" s="6">
        <v>190821.51</v>
      </c>
      <c r="S18" s="29">
        <v>153611.31555</v>
      </c>
      <c r="T18" s="9"/>
    </row>
    <row r="19" spans="1:20" ht="15.75" x14ac:dyDescent="0.25">
      <c r="A19" s="17" t="s">
        <v>23</v>
      </c>
      <c r="B19" s="18" t="s">
        <v>50</v>
      </c>
      <c r="C19" s="6">
        <v>6289.14</v>
      </c>
      <c r="D19" s="3">
        <v>3969.57</v>
      </c>
      <c r="E19" s="3">
        <v>334.78</v>
      </c>
      <c r="F19" s="3">
        <v>1984.79</v>
      </c>
      <c r="G19" s="5">
        <v>50</v>
      </c>
      <c r="H19" s="6">
        <v>10320.880000000001</v>
      </c>
      <c r="I19" s="3">
        <v>7145.22</v>
      </c>
      <c r="J19" s="3">
        <v>1984.79</v>
      </c>
      <c r="K19" s="3"/>
      <c r="L19" s="3">
        <v>1190.8699999999999</v>
      </c>
      <c r="M19" s="3">
        <v>32862.54</v>
      </c>
      <c r="N19" s="3"/>
      <c r="O19" s="3"/>
      <c r="P19" s="3">
        <v>23698.92</v>
      </c>
      <c r="Q19" s="3"/>
      <c r="R19" s="3">
        <v>73171.48</v>
      </c>
      <c r="S19" s="41">
        <v>58903.041399999995</v>
      </c>
      <c r="T19" s="1"/>
    </row>
    <row r="20" spans="1:20" ht="14.25" customHeight="1" x14ac:dyDescent="0.25">
      <c r="A20" s="17" t="s">
        <v>23</v>
      </c>
      <c r="B20" s="18" t="s">
        <v>51</v>
      </c>
      <c r="C20" s="6">
        <v>11739</v>
      </c>
      <c r="D20" s="3">
        <v>8300</v>
      </c>
      <c r="E20" s="3">
        <v>700</v>
      </c>
      <c r="F20" s="3">
        <v>2739</v>
      </c>
      <c r="G20" s="5">
        <v>30</v>
      </c>
      <c r="H20" s="6">
        <v>23240</v>
      </c>
      <c r="I20" s="3">
        <v>16600</v>
      </c>
      <c r="J20" s="3">
        <v>4150</v>
      </c>
      <c r="K20" s="3"/>
      <c r="L20" s="3">
        <v>2490</v>
      </c>
      <c r="M20" s="3"/>
      <c r="N20" s="3"/>
      <c r="O20" s="3"/>
      <c r="P20" s="3"/>
      <c r="Q20" s="3"/>
      <c r="R20" s="3">
        <v>34979</v>
      </c>
      <c r="S20" s="41">
        <v>28158.095000000001</v>
      </c>
      <c r="T20" s="1"/>
    </row>
    <row r="21" spans="1:20" ht="15.75" x14ac:dyDescent="0.25">
      <c r="A21" s="17" t="s">
        <v>23</v>
      </c>
      <c r="B21" s="18" t="s">
        <v>52</v>
      </c>
      <c r="C21" s="6">
        <v>12884</v>
      </c>
      <c r="D21" s="3">
        <v>8300</v>
      </c>
      <c r="E21" s="3">
        <v>600</v>
      </c>
      <c r="F21" s="3">
        <v>3984</v>
      </c>
      <c r="G21" s="17">
        <v>48</v>
      </c>
      <c r="H21" s="6">
        <v>21580</v>
      </c>
      <c r="I21" s="3">
        <v>14940</v>
      </c>
      <c r="J21" s="3">
        <v>4150</v>
      </c>
      <c r="K21" s="3"/>
      <c r="L21" s="3">
        <v>2490</v>
      </c>
      <c r="M21" s="3"/>
      <c r="N21" s="3"/>
      <c r="O21" s="3"/>
      <c r="P21" s="3"/>
      <c r="Q21" s="3"/>
      <c r="R21" s="3">
        <v>34464</v>
      </c>
      <c r="S21" s="41">
        <v>27743.52</v>
      </c>
      <c r="T21" s="1"/>
    </row>
    <row r="22" spans="1:20" ht="15.75" x14ac:dyDescent="0.25">
      <c r="A22" s="17" t="s">
        <v>23</v>
      </c>
      <c r="B22" s="18" t="s">
        <v>53</v>
      </c>
      <c r="C22" s="6">
        <v>13050</v>
      </c>
      <c r="D22" s="3">
        <v>8300</v>
      </c>
      <c r="E22" s="3">
        <v>600</v>
      </c>
      <c r="F22" s="3">
        <v>4150</v>
      </c>
      <c r="G22" s="5">
        <v>50</v>
      </c>
      <c r="H22" s="6">
        <v>21580</v>
      </c>
      <c r="I22" s="3">
        <v>14940</v>
      </c>
      <c r="J22" s="3">
        <v>4150</v>
      </c>
      <c r="K22" s="3"/>
      <c r="L22" s="3">
        <v>2490</v>
      </c>
      <c r="M22" s="3">
        <v>27160.1</v>
      </c>
      <c r="N22" s="3"/>
      <c r="O22" s="3"/>
      <c r="P22" s="3">
        <v>9255.2000000000007</v>
      </c>
      <c r="Q22" s="3"/>
      <c r="R22" s="3">
        <v>71045.3</v>
      </c>
      <c r="S22" s="41">
        <v>57191.466500000002</v>
      </c>
      <c r="T22" s="1"/>
    </row>
    <row r="23" spans="1:20" ht="15" customHeight="1" x14ac:dyDescent="0.25">
      <c r="A23" s="17" t="s">
        <v>23</v>
      </c>
      <c r="B23" s="18" t="s">
        <v>54</v>
      </c>
      <c r="C23" s="6">
        <v>9719.56</v>
      </c>
      <c r="D23" s="3">
        <v>6134.78</v>
      </c>
      <c r="E23" s="3">
        <v>517.39</v>
      </c>
      <c r="F23" s="3">
        <v>3067.39</v>
      </c>
      <c r="G23" s="17">
        <v>50</v>
      </c>
      <c r="H23" s="6">
        <v>15950.43</v>
      </c>
      <c r="I23" s="3">
        <v>11042.61</v>
      </c>
      <c r="J23" s="3">
        <v>3067.39</v>
      </c>
      <c r="K23" s="3"/>
      <c r="L23" s="3">
        <v>1840.43</v>
      </c>
      <c r="M23" s="3">
        <v>32862.54</v>
      </c>
      <c r="N23" s="3"/>
      <c r="O23" s="3"/>
      <c r="P23" s="3">
        <v>15792.56</v>
      </c>
      <c r="Q23" s="3"/>
      <c r="R23" s="3">
        <v>74325.09</v>
      </c>
      <c r="S23" s="41">
        <v>59831.697449999992</v>
      </c>
      <c r="T23" s="1"/>
    </row>
    <row r="24" spans="1:20" ht="15.75" x14ac:dyDescent="0.25">
      <c r="A24" s="17" t="s">
        <v>23</v>
      </c>
      <c r="B24" s="17" t="s">
        <v>55</v>
      </c>
      <c r="C24" s="6">
        <v>8065.22</v>
      </c>
      <c r="D24" s="3">
        <v>5052.17</v>
      </c>
      <c r="E24" s="3">
        <v>486.96</v>
      </c>
      <c r="F24" s="3">
        <v>2526.09</v>
      </c>
      <c r="G24" s="17">
        <v>50</v>
      </c>
      <c r="H24" s="6">
        <v>13135.65</v>
      </c>
      <c r="I24" s="3">
        <v>9093.91</v>
      </c>
      <c r="J24" s="3">
        <v>2526.09</v>
      </c>
      <c r="K24" s="3"/>
      <c r="L24" s="3">
        <v>1515.65</v>
      </c>
      <c r="M24" s="3"/>
      <c r="N24" s="3"/>
      <c r="O24" s="3"/>
      <c r="P24" s="3">
        <v>16564.379999999997</v>
      </c>
      <c r="Q24" s="3"/>
      <c r="R24" s="3">
        <v>37765.25</v>
      </c>
      <c r="S24" s="41">
        <v>30401.026249999999</v>
      </c>
      <c r="T24" s="1"/>
    </row>
    <row r="25" spans="1:20" ht="15.75" x14ac:dyDescent="0.25">
      <c r="A25" s="17" t="s">
        <v>23</v>
      </c>
      <c r="B25" s="18" t="s">
        <v>56</v>
      </c>
      <c r="C25" s="6">
        <v>11888</v>
      </c>
      <c r="D25" s="3">
        <v>8300</v>
      </c>
      <c r="E25" s="3">
        <v>600</v>
      </c>
      <c r="F25" s="3">
        <v>2988</v>
      </c>
      <c r="G25" s="5">
        <v>36</v>
      </c>
      <c r="H25" s="6">
        <v>21580</v>
      </c>
      <c r="I25" s="3">
        <v>14940</v>
      </c>
      <c r="J25" s="3">
        <v>4150</v>
      </c>
      <c r="K25" s="3"/>
      <c r="L25" s="3">
        <v>2490</v>
      </c>
      <c r="M25" s="3"/>
      <c r="N25" s="3"/>
      <c r="O25" s="3"/>
      <c r="P25" s="3"/>
      <c r="Q25" s="3"/>
      <c r="R25" s="3">
        <v>33468</v>
      </c>
      <c r="S25" s="41">
        <v>26941.739999999998</v>
      </c>
      <c r="T25" s="1"/>
    </row>
    <row r="26" spans="1:20" ht="15.75" x14ac:dyDescent="0.25">
      <c r="A26" s="17" t="s">
        <v>23</v>
      </c>
      <c r="B26" s="18" t="s">
        <v>57</v>
      </c>
      <c r="C26" s="6">
        <v>6722.08</v>
      </c>
      <c r="D26" s="3">
        <v>4330.43</v>
      </c>
      <c r="E26" s="3">
        <v>313.04000000000002</v>
      </c>
      <c r="F26" s="3">
        <v>2078.61</v>
      </c>
      <c r="G26" s="17">
        <v>48</v>
      </c>
      <c r="H26" s="6">
        <v>11259.130000000001</v>
      </c>
      <c r="I26" s="3">
        <v>7794.78</v>
      </c>
      <c r="J26" s="3">
        <v>2165.2199999999998</v>
      </c>
      <c r="K26" s="3"/>
      <c r="L26" s="3">
        <v>1299.1300000000001</v>
      </c>
      <c r="M26" s="3"/>
      <c r="N26" s="3"/>
      <c r="O26" s="3"/>
      <c r="P26" s="3">
        <v>16651.95</v>
      </c>
      <c r="Q26" s="3"/>
      <c r="R26" s="3">
        <v>34633.160000000003</v>
      </c>
      <c r="S26" s="41">
        <v>27879.693800000001</v>
      </c>
      <c r="T26" s="1"/>
    </row>
    <row r="27" spans="1:20" ht="15.75" x14ac:dyDescent="0.25">
      <c r="A27" s="17" t="s">
        <v>23</v>
      </c>
      <c r="B27" s="18" t="s">
        <v>58</v>
      </c>
      <c r="C27" s="6">
        <v>11539</v>
      </c>
      <c r="D27" s="3">
        <v>8300</v>
      </c>
      <c r="E27" s="11">
        <v>500</v>
      </c>
      <c r="F27" s="3">
        <v>2739</v>
      </c>
      <c r="G27" s="10">
        <v>30</v>
      </c>
      <c r="H27" s="6">
        <v>21580</v>
      </c>
      <c r="I27" s="3">
        <v>14940</v>
      </c>
      <c r="J27" s="3">
        <v>4150</v>
      </c>
      <c r="K27" s="11"/>
      <c r="L27" s="3">
        <v>2490</v>
      </c>
      <c r="M27" s="11"/>
      <c r="N27" s="11"/>
      <c r="O27" s="11"/>
      <c r="P27" s="11"/>
      <c r="Q27" s="11"/>
      <c r="R27" s="3">
        <v>33119</v>
      </c>
      <c r="S27" s="41">
        <v>26660.794999999998</v>
      </c>
      <c r="T27" s="1"/>
    </row>
    <row r="28" spans="1:20" s="22" customFormat="1" ht="15.75" x14ac:dyDescent="0.25">
      <c r="A28" s="20" t="s">
        <v>7</v>
      </c>
      <c r="B28" s="20"/>
      <c r="C28" s="6">
        <v>91896</v>
      </c>
      <c r="D28" s="6">
        <v>60986.95</v>
      </c>
      <c r="E28" s="6">
        <v>4652.17</v>
      </c>
      <c r="F28" s="6">
        <v>26256.880000000001</v>
      </c>
      <c r="G28" s="6"/>
      <c r="H28" s="6">
        <v>160226.09</v>
      </c>
      <c r="I28" s="6">
        <v>111436.52</v>
      </c>
      <c r="J28" s="6">
        <v>30493.49</v>
      </c>
      <c r="K28" s="6">
        <v>0</v>
      </c>
      <c r="L28" s="6">
        <v>18296.079999999998</v>
      </c>
      <c r="M28" s="6">
        <v>92885.18</v>
      </c>
      <c r="N28" s="6">
        <v>0</v>
      </c>
      <c r="O28" s="6">
        <v>0</v>
      </c>
      <c r="P28" s="6">
        <v>81963.009999999995</v>
      </c>
      <c r="Q28" s="6">
        <v>0</v>
      </c>
      <c r="R28" s="6">
        <v>426970.28</v>
      </c>
      <c r="S28" s="29">
        <v>343711.07539999997</v>
      </c>
      <c r="T28" s="9"/>
    </row>
    <row r="29" spans="1:20" ht="15.75" x14ac:dyDescent="0.25">
      <c r="A29" s="17" t="s">
        <v>24</v>
      </c>
      <c r="B29" s="18" t="s">
        <v>59</v>
      </c>
      <c r="C29" s="6">
        <v>12050</v>
      </c>
      <c r="D29" s="3">
        <v>7500</v>
      </c>
      <c r="E29" s="3">
        <v>800</v>
      </c>
      <c r="F29" s="3">
        <v>3750</v>
      </c>
      <c r="G29" s="5">
        <v>50</v>
      </c>
      <c r="H29" s="6">
        <v>20250</v>
      </c>
      <c r="I29" s="3">
        <v>14250</v>
      </c>
      <c r="J29" s="3">
        <v>3750</v>
      </c>
      <c r="K29" s="3"/>
      <c r="L29" s="3">
        <v>2250</v>
      </c>
      <c r="M29" s="3"/>
      <c r="N29" s="3"/>
      <c r="O29" s="3"/>
      <c r="P29" s="3"/>
      <c r="Q29" s="3"/>
      <c r="R29" s="3">
        <v>32300</v>
      </c>
      <c r="S29" s="41">
        <v>26001.5</v>
      </c>
      <c r="T29" s="1"/>
    </row>
    <row r="30" spans="1:20" ht="15.75" x14ac:dyDescent="0.25">
      <c r="A30" s="17" t="s">
        <v>24</v>
      </c>
      <c r="B30" s="18" t="s">
        <v>60</v>
      </c>
      <c r="C30" s="6">
        <v>11850</v>
      </c>
      <c r="D30" s="3">
        <v>7500</v>
      </c>
      <c r="E30" s="3">
        <v>600</v>
      </c>
      <c r="F30" s="3">
        <v>3750</v>
      </c>
      <c r="G30" s="5">
        <v>50</v>
      </c>
      <c r="H30" s="6">
        <v>18750</v>
      </c>
      <c r="I30" s="3">
        <v>12750</v>
      </c>
      <c r="J30" s="3">
        <v>3750</v>
      </c>
      <c r="K30" s="3"/>
      <c r="L30" s="3">
        <v>2250</v>
      </c>
      <c r="M30" s="3"/>
      <c r="N30" s="3"/>
      <c r="O30" s="3"/>
      <c r="P30" s="3"/>
      <c r="Q30" s="3"/>
      <c r="R30" s="3">
        <v>30600</v>
      </c>
      <c r="S30" s="41">
        <v>24633</v>
      </c>
      <c r="T30" s="1"/>
    </row>
    <row r="31" spans="1:20" ht="15.75" x14ac:dyDescent="0.25">
      <c r="A31" s="17" t="s">
        <v>24</v>
      </c>
      <c r="B31" s="18" t="s">
        <v>61</v>
      </c>
      <c r="C31" s="6">
        <v>10910.880000000001</v>
      </c>
      <c r="D31" s="3">
        <v>6847.83</v>
      </c>
      <c r="E31" s="3">
        <v>639.13</v>
      </c>
      <c r="F31" s="3">
        <v>3423.92</v>
      </c>
      <c r="G31" s="5">
        <v>50</v>
      </c>
      <c r="H31" s="6">
        <v>17119.57</v>
      </c>
      <c r="I31" s="3">
        <v>11641.3</v>
      </c>
      <c r="J31" s="3">
        <v>3423.92</v>
      </c>
      <c r="K31" s="3"/>
      <c r="L31" s="3">
        <v>2054.35</v>
      </c>
      <c r="M31" s="3">
        <v>29012.53</v>
      </c>
      <c r="N31" s="3"/>
      <c r="O31" s="3"/>
      <c r="P31" s="3">
        <v>18139.5</v>
      </c>
      <c r="Q31" s="3"/>
      <c r="R31" s="3">
        <v>75182.48</v>
      </c>
      <c r="S31" s="41">
        <v>60521.896399999998</v>
      </c>
      <c r="T31" s="1"/>
    </row>
    <row r="32" spans="1:20" ht="15.75" x14ac:dyDescent="0.25">
      <c r="A32" s="17" t="s">
        <v>24</v>
      </c>
      <c r="B32" s="18" t="s">
        <v>62</v>
      </c>
      <c r="C32" s="6">
        <v>9561.9499999999989</v>
      </c>
      <c r="D32" s="3">
        <v>6195.65</v>
      </c>
      <c r="E32" s="3">
        <v>578.26</v>
      </c>
      <c r="F32" s="3">
        <v>2788.04</v>
      </c>
      <c r="G32" s="5">
        <v>45</v>
      </c>
      <c r="H32" s="6">
        <v>16728.27</v>
      </c>
      <c r="I32" s="3">
        <v>11771.74</v>
      </c>
      <c r="J32" s="3">
        <v>3097.83</v>
      </c>
      <c r="K32" s="3"/>
      <c r="L32" s="3">
        <v>1858.7</v>
      </c>
      <c r="M32" s="3"/>
      <c r="N32" s="3"/>
      <c r="O32" s="3"/>
      <c r="P32" s="3"/>
      <c r="Q32" s="3"/>
      <c r="R32" s="3">
        <v>26290.22</v>
      </c>
      <c r="S32" s="41">
        <v>21163.627100000002</v>
      </c>
      <c r="T32" s="1"/>
    </row>
    <row r="33" spans="1:20" ht="15.75" x14ac:dyDescent="0.25">
      <c r="A33" s="17" t="s">
        <v>24</v>
      </c>
      <c r="B33" s="18" t="s">
        <v>63</v>
      </c>
      <c r="C33" s="6">
        <v>9900</v>
      </c>
      <c r="D33" s="3">
        <v>7500</v>
      </c>
      <c r="E33" s="3">
        <v>600</v>
      </c>
      <c r="F33" s="3">
        <v>1800</v>
      </c>
      <c r="G33" s="5">
        <v>21</v>
      </c>
      <c r="H33" s="6">
        <v>18750</v>
      </c>
      <c r="I33" s="3">
        <v>12750</v>
      </c>
      <c r="J33" s="3">
        <v>3750</v>
      </c>
      <c r="K33" s="3"/>
      <c r="L33" s="3">
        <v>2250</v>
      </c>
      <c r="M33" s="3"/>
      <c r="N33" s="3"/>
      <c r="O33" s="3"/>
      <c r="P33" s="3"/>
      <c r="Q33" s="3"/>
      <c r="R33" s="3">
        <v>28650</v>
      </c>
      <c r="S33" s="41">
        <v>23063.25</v>
      </c>
      <c r="T33" s="1"/>
    </row>
    <row r="34" spans="1:20" ht="15.75" x14ac:dyDescent="0.25">
      <c r="A34" s="17" t="s">
        <v>24</v>
      </c>
      <c r="B34" s="18" t="s">
        <v>64</v>
      </c>
      <c r="C34" s="6">
        <v>8742.39</v>
      </c>
      <c r="D34" s="3">
        <v>6847.83</v>
      </c>
      <c r="E34" s="3">
        <v>456.52</v>
      </c>
      <c r="F34" s="3">
        <v>1438.04</v>
      </c>
      <c r="G34" s="5">
        <v>21</v>
      </c>
      <c r="H34" s="6">
        <v>17119.57</v>
      </c>
      <c r="I34" s="3">
        <v>11641.3</v>
      </c>
      <c r="J34" s="3">
        <v>3423.92</v>
      </c>
      <c r="K34" s="3"/>
      <c r="L34" s="3">
        <v>2054.35</v>
      </c>
      <c r="M34" s="3"/>
      <c r="N34" s="3"/>
      <c r="O34" s="3"/>
      <c r="P34" s="3">
        <v>1671.8</v>
      </c>
      <c r="Q34" s="3"/>
      <c r="R34" s="3">
        <v>27533.759999999998</v>
      </c>
      <c r="S34" s="41">
        <v>22164.676799999997</v>
      </c>
      <c r="T34" s="1"/>
    </row>
    <row r="35" spans="1:20" ht="16.5" customHeight="1" x14ac:dyDescent="0.25">
      <c r="A35" s="17" t="s">
        <v>25</v>
      </c>
      <c r="B35" s="18" t="s">
        <v>65</v>
      </c>
      <c r="C35" s="6">
        <v>12050</v>
      </c>
      <c r="D35" s="3">
        <v>7500</v>
      </c>
      <c r="E35" s="3">
        <v>800</v>
      </c>
      <c r="F35" s="3">
        <v>3750</v>
      </c>
      <c r="G35" s="5">
        <v>50</v>
      </c>
      <c r="H35" s="6">
        <v>18750</v>
      </c>
      <c r="I35" s="3">
        <v>12750</v>
      </c>
      <c r="J35" s="3">
        <v>3750</v>
      </c>
      <c r="K35" s="3"/>
      <c r="L35" s="3">
        <v>2250</v>
      </c>
      <c r="M35" s="3"/>
      <c r="N35" s="3"/>
      <c r="O35" s="3"/>
      <c r="P35" s="3"/>
      <c r="Q35" s="3"/>
      <c r="R35" s="3">
        <v>30800</v>
      </c>
      <c r="S35" s="41">
        <v>24794</v>
      </c>
      <c r="T35" s="1"/>
    </row>
    <row r="36" spans="1:20" ht="15.75" x14ac:dyDescent="0.25">
      <c r="A36" s="17" t="s">
        <v>24</v>
      </c>
      <c r="B36" s="18" t="s">
        <v>66</v>
      </c>
      <c r="C36" s="6">
        <v>5470.65</v>
      </c>
      <c r="D36" s="3">
        <v>4239.13</v>
      </c>
      <c r="E36" s="3">
        <v>282.61</v>
      </c>
      <c r="F36" s="3">
        <v>948.91000000000008</v>
      </c>
      <c r="G36" s="5">
        <v>24</v>
      </c>
      <c r="H36" s="6">
        <v>11445.66</v>
      </c>
      <c r="I36" s="3">
        <v>8054.35</v>
      </c>
      <c r="J36" s="3">
        <v>2119.5700000000002</v>
      </c>
      <c r="K36" s="3"/>
      <c r="L36" s="3">
        <v>1271.74</v>
      </c>
      <c r="M36" s="3">
        <v>28244.34</v>
      </c>
      <c r="N36" s="3"/>
      <c r="O36" s="3"/>
      <c r="P36" s="3">
        <v>13844.04</v>
      </c>
      <c r="Q36" s="3"/>
      <c r="R36" s="3">
        <v>59004.689999999995</v>
      </c>
      <c r="S36" s="41">
        <v>47498.775449999994</v>
      </c>
      <c r="T36" s="1"/>
    </row>
    <row r="37" spans="1:20" ht="15.75" x14ac:dyDescent="0.25">
      <c r="A37" s="17" t="s">
        <v>25</v>
      </c>
      <c r="B37" s="18" t="s">
        <v>67</v>
      </c>
      <c r="C37" s="6">
        <v>9125</v>
      </c>
      <c r="D37" s="3">
        <v>7500</v>
      </c>
      <c r="E37" s="11">
        <v>500</v>
      </c>
      <c r="F37" s="3">
        <v>1125</v>
      </c>
      <c r="G37" s="10">
        <v>15</v>
      </c>
      <c r="H37" s="6">
        <v>20250</v>
      </c>
      <c r="I37" s="3">
        <v>14250</v>
      </c>
      <c r="J37" s="3">
        <v>3750</v>
      </c>
      <c r="K37" s="11"/>
      <c r="L37" s="3">
        <v>2250</v>
      </c>
      <c r="M37" s="11"/>
      <c r="N37" s="11"/>
      <c r="O37" s="11"/>
      <c r="P37" s="11"/>
      <c r="Q37" s="11"/>
      <c r="R37" s="3">
        <v>29375</v>
      </c>
      <c r="S37" s="41">
        <v>23646.875</v>
      </c>
      <c r="T37" s="1"/>
    </row>
    <row r="38" spans="1:20" s="23" customFormat="1" ht="15" customHeight="1" x14ac:dyDescent="0.25">
      <c r="A38" s="17" t="s">
        <v>24</v>
      </c>
      <c r="B38" s="17" t="s">
        <v>68</v>
      </c>
      <c r="C38" s="6">
        <v>11750</v>
      </c>
      <c r="D38" s="3">
        <v>7500</v>
      </c>
      <c r="E38" s="3">
        <v>500</v>
      </c>
      <c r="F38" s="3">
        <v>3750</v>
      </c>
      <c r="G38" s="5">
        <v>50</v>
      </c>
      <c r="H38" s="6">
        <v>18750</v>
      </c>
      <c r="I38" s="3">
        <v>12750</v>
      </c>
      <c r="J38" s="3">
        <v>3750</v>
      </c>
      <c r="K38" s="3"/>
      <c r="L38" s="3">
        <v>2250</v>
      </c>
      <c r="M38" s="3"/>
      <c r="N38" s="3"/>
      <c r="O38" s="3"/>
      <c r="P38" s="3"/>
      <c r="Q38" s="3"/>
      <c r="R38" s="3">
        <v>30500</v>
      </c>
      <c r="S38" s="41">
        <v>24552.5</v>
      </c>
      <c r="T38" s="1"/>
    </row>
    <row r="39" spans="1:20" s="23" customFormat="1" ht="15" customHeight="1" x14ac:dyDescent="0.25">
      <c r="A39" s="17" t="s">
        <v>24</v>
      </c>
      <c r="B39" s="17" t="s">
        <v>69</v>
      </c>
      <c r="C39" s="6">
        <v>11750</v>
      </c>
      <c r="D39" s="3">
        <v>7500</v>
      </c>
      <c r="E39" s="3">
        <v>500</v>
      </c>
      <c r="F39" s="3">
        <v>3750</v>
      </c>
      <c r="G39" s="5">
        <v>50</v>
      </c>
      <c r="H39" s="6">
        <v>18750</v>
      </c>
      <c r="I39" s="3">
        <v>12750</v>
      </c>
      <c r="J39" s="3">
        <v>3750</v>
      </c>
      <c r="K39" s="3"/>
      <c r="L39" s="3">
        <v>2250</v>
      </c>
      <c r="M39" s="3"/>
      <c r="N39" s="3"/>
      <c r="O39" s="3"/>
      <c r="P39" s="3"/>
      <c r="Q39" s="3"/>
      <c r="R39" s="3">
        <v>30500</v>
      </c>
      <c r="S39" s="41">
        <v>24552.5</v>
      </c>
      <c r="T39" s="1"/>
    </row>
    <row r="40" spans="1:20" s="22" customFormat="1" ht="15.75" x14ac:dyDescent="0.25">
      <c r="A40" s="20" t="s">
        <v>7</v>
      </c>
      <c r="B40" s="20"/>
      <c r="C40" s="6">
        <v>113160.87</v>
      </c>
      <c r="D40" s="6">
        <v>76630.44</v>
      </c>
      <c r="E40" s="6">
        <v>6256.5199999999995</v>
      </c>
      <c r="F40" s="6">
        <v>30273.91</v>
      </c>
      <c r="G40" s="6"/>
      <c r="H40" s="6">
        <v>196663.07</v>
      </c>
      <c r="I40" s="6">
        <v>135358.69</v>
      </c>
      <c r="J40" s="6">
        <v>38315.24</v>
      </c>
      <c r="K40" s="6">
        <v>0</v>
      </c>
      <c r="L40" s="6">
        <v>22989.14</v>
      </c>
      <c r="M40" s="6">
        <v>57256.869999999995</v>
      </c>
      <c r="N40" s="6">
        <v>0</v>
      </c>
      <c r="O40" s="6">
        <v>0</v>
      </c>
      <c r="P40" s="6">
        <v>33655.339999999997</v>
      </c>
      <c r="Q40" s="6">
        <v>0</v>
      </c>
      <c r="R40" s="6">
        <v>400736.14999999997</v>
      </c>
      <c r="S40" s="29">
        <v>322592.60074999998</v>
      </c>
      <c r="T40" s="9"/>
    </row>
    <row r="41" spans="1:20" ht="15.75" x14ac:dyDescent="0.25">
      <c r="A41" s="17" t="s">
        <v>26</v>
      </c>
      <c r="B41" s="18" t="s">
        <v>70</v>
      </c>
      <c r="C41" s="6">
        <v>1931.82</v>
      </c>
      <c r="D41" s="3">
        <v>1234.78</v>
      </c>
      <c r="E41" s="3">
        <v>104.35</v>
      </c>
      <c r="F41" s="3">
        <v>592.69000000000005</v>
      </c>
      <c r="G41" s="5">
        <v>48</v>
      </c>
      <c r="H41" s="6">
        <v>2901.73</v>
      </c>
      <c r="I41" s="3">
        <v>1975.65</v>
      </c>
      <c r="J41" s="3">
        <v>555.65</v>
      </c>
      <c r="K41" s="3"/>
      <c r="L41" s="3">
        <v>370.43</v>
      </c>
      <c r="M41" s="3"/>
      <c r="N41" s="3"/>
      <c r="O41" s="3"/>
      <c r="P41" s="3"/>
      <c r="Q41" s="3"/>
      <c r="R41" s="3">
        <v>4833.55</v>
      </c>
      <c r="S41" s="41">
        <v>3891.0077500000002</v>
      </c>
      <c r="T41" s="1"/>
    </row>
    <row r="42" spans="1:20" ht="15.75" x14ac:dyDescent="0.25">
      <c r="A42" s="17" t="s">
        <v>26</v>
      </c>
      <c r="B42" s="18" t="s">
        <v>71</v>
      </c>
      <c r="C42" s="6">
        <v>8552</v>
      </c>
      <c r="D42" s="3">
        <v>7100</v>
      </c>
      <c r="E42" s="3">
        <v>600</v>
      </c>
      <c r="F42" s="3">
        <v>852</v>
      </c>
      <c r="G42" s="5">
        <v>9</v>
      </c>
      <c r="H42" s="6">
        <v>16685</v>
      </c>
      <c r="I42" s="3">
        <v>11360</v>
      </c>
      <c r="J42" s="3">
        <v>3195</v>
      </c>
      <c r="K42" s="3"/>
      <c r="L42" s="3">
        <v>2130</v>
      </c>
      <c r="M42" s="3"/>
      <c r="N42" s="3"/>
      <c r="O42" s="3"/>
      <c r="P42" s="3"/>
      <c r="Q42" s="3"/>
      <c r="R42" s="3">
        <v>25237</v>
      </c>
      <c r="S42" s="41">
        <v>20315.785</v>
      </c>
      <c r="T42" s="1"/>
    </row>
    <row r="43" spans="1:20" ht="15.75" x14ac:dyDescent="0.25">
      <c r="A43" s="17" t="s">
        <v>26</v>
      </c>
      <c r="B43" s="18" t="s">
        <v>72</v>
      </c>
      <c r="C43" s="6">
        <v>9288.68</v>
      </c>
      <c r="D43" s="3">
        <v>7100</v>
      </c>
      <c r="E43" s="3">
        <v>521.73</v>
      </c>
      <c r="F43" s="3">
        <v>1666.95</v>
      </c>
      <c r="G43" s="5">
        <v>24</v>
      </c>
      <c r="H43" s="6">
        <v>16685</v>
      </c>
      <c r="I43" s="3">
        <v>11360</v>
      </c>
      <c r="J43" s="3">
        <v>3195</v>
      </c>
      <c r="K43" s="3"/>
      <c r="L43" s="3">
        <v>2130</v>
      </c>
      <c r="M43" s="3"/>
      <c r="N43" s="3"/>
      <c r="O43" s="3"/>
      <c r="P43" s="3"/>
      <c r="Q43" s="3"/>
      <c r="R43" s="3">
        <v>25973.68</v>
      </c>
      <c r="S43" s="41">
        <v>20908.812399999999</v>
      </c>
      <c r="T43" s="1"/>
    </row>
    <row r="44" spans="1:20" ht="15.75" x14ac:dyDescent="0.25">
      <c r="A44" s="17" t="s">
        <v>26</v>
      </c>
      <c r="B44" s="18" t="s">
        <v>73</v>
      </c>
      <c r="C44" s="6">
        <v>9730</v>
      </c>
      <c r="D44" s="3">
        <v>7100</v>
      </c>
      <c r="E44" s="11">
        <v>500</v>
      </c>
      <c r="F44" s="3">
        <v>2130</v>
      </c>
      <c r="G44" s="10">
        <v>27</v>
      </c>
      <c r="H44" s="6">
        <v>16685</v>
      </c>
      <c r="I44" s="3">
        <v>11360</v>
      </c>
      <c r="J44" s="3">
        <v>3195</v>
      </c>
      <c r="K44" s="11"/>
      <c r="L44" s="3">
        <v>2130</v>
      </c>
      <c r="M44" s="11"/>
      <c r="N44" s="11"/>
      <c r="O44" s="11"/>
      <c r="P44" s="11">
        <v>24019.54</v>
      </c>
      <c r="Q44" s="11"/>
      <c r="R44" s="3">
        <v>50434.54</v>
      </c>
      <c r="S44" s="41">
        <v>40599.804700000001</v>
      </c>
      <c r="T44" s="1"/>
    </row>
    <row r="45" spans="1:20" ht="15.75" x14ac:dyDescent="0.25">
      <c r="A45" s="17" t="s">
        <v>26</v>
      </c>
      <c r="B45" s="18" t="s">
        <v>74</v>
      </c>
      <c r="C45" s="6">
        <v>6908.7</v>
      </c>
      <c r="D45" s="3">
        <v>4321.74</v>
      </c>
      <c r="E45" s="3">
        <v>426.09</v>
      </c>
      <c r="F45" s="3">
        <v>2160.87</v>
      </c>
      <c r="G45" s="5">
        <v>50</v>
      </c>
      <c r="H45" s="6">
        <v>10156.08</v>
      </c>
      <c r="I45" s="3">
        <v>6914.78</v>
      </c>
      <c r="J45" s="3">
        <v>1944.78</v>
      </c>
      <c r="K45" s="3"/>
      <c r="L45" s="3">
        <v>1296.52</v>
      </c>
      <c r="M45" s="3"/>
      <c r="N45" s="3"/>
      <c r="O45" s="3"/>
      <c r="P45" s="3"/>
      <c r="Q45" s="3"/>
      <c r="R45" s="3">
        <v>17064.78</v>
      </c>
      <c r="S45" s="41">
        <v>13737.1479</v>
      </c>
      <c r="T45" s="1"/>
    </row>
    <row r="46" spans="1:20" ht="16.5" customHeight="1" x14ac:dyDescent="0.25">
      <c r="A46" s="17" t="s">
        <v>26</v>
      </c>
      <c r="B46" s="18" t="s">
        <v>75</v>
      </c>
      <c r="C46" s="6">
        <v>4363.0400000000009</v>
      </c>
      <c r="D46" s="3">
        <v>2778.26</v>
      </c>
      <c r="E46" s="3">
        <v>195.65</v>
      </c>
      <c r="F46" s="3">
        <v>1389.13</v>
      </c>
      <c r="G46" s="5">
        <v>50</v>
      </c>
      <c r="H46" s="6">
        <v>6528.92</v>
      </c>
      <c r="I46" s="3">
        <v>4445.22</v>
      </c>
      <c r="J46" s="3">
        <v>1250.22</v>
      </c>
      <c r="K46" s="3"/>
      <c r="L46" s="3">
        <v>833.48</v>
      </c>
      <c r="M46" s="3"/>
      <c r="N46" s="3"/>
      <c r="O46" s="3">
        <v>4878.5</v>
      </c>
      <c r="P46" s="3">
        <v>15549.789999999999</v>
      </c>
      <c r="Q46" s="3"/>
      <c r="R46" s="3">
        <v>31320.25</v>
      </c>
      <c r="S46" s="41">
        <v>25212.80125</v>
      </c>
      <c r="T46" s="1"/>
    </row>
    <row r="47" spans="1:20" ht="15.75" x14ac:dyDescent="0.25">
      <c r="A47" s="17" t="s">
        <v>26</v>
      </c>
      <c r="B47" s="18" t="s">
        <v>76</v>
      </c>
      <c r="C47" s="6">
        <v>5187.66</v>
      </c>
      <c r="D47" s="3">
        <v>3704.35</v>
      </c>
      <c r="E47" s="3">
        <v>260.87</v>
      </c>
      <c r="F47" s="3">
        <v>1222.44</v>
      </c>
      <c r="G47" s="5">
        <v>33</v>
      </c>
      <c r="H47" s="6">
        <v>8705.23</v>
      </c>
      <c r="I47" s="3">
        <v>5926.96</v>
      </c>
      <c r="J47" s="3">
        <v>1666.96</v>
      </c>
      <c r="K47" s="3"/>
      <c r="L47" s="3">
        <v>1111.31</v>
      </c>
      <c r="M47" s="3"/>
      <c r="N47" s="3"/>
      <c r="O47" s="3"/>
      <c r="P47" s="3">
        <v>13468.5</v>
      </c>
      <c r="Q47" s="3"/>
      <c r="R47" s="3">
        <v>27361.39</v>
      </c>
      <c r="S47" s="41">
        <v>22025.918949999999</v>
      </c>
      <c r="T47" s="1"/>
    </row>
    <row r="48" spans="1:20" ht="15.75" x14ac:dyDescent="0.25">
      <c r="A48" s="17" t="s">
        <v>26</v>
      </c>
      <c r="B48" s="60" t="s">
        <v>77</v>
      </c>
      <c r="C48" s="6">
        <v>8452</v>
      </c>
      <c r="D48" s="3">
        <v>7100</v>
      </c>
      <c r="E48" s="11">
        <v>500</v>
      </c>
      <c r="F48" s="3">
        <v>852</v>
      </c>
      <c r="G48" s="24">
        <v>12</v>
      </c>
      <c r="H48" s="6">
        <v>16685</v>
      </c>
      <c r="I48" s="3">
        <v>11360</v>
      </c>
      <c r="J48" s="3">
        <v>3195</v>
      </c>
      <c r="K48" s="14"/>
      <c r="L48" s="3">
        <v>2130</v>
      </c>
      <c r="M48" s="11"/>
      <c r="N48" s="11"/>
      <c r="O48" s="11"/>
      <c r="P48" s="11"/>
      <c r="Q48" s="11"/>
      <c r="R48" s="3">
        <v>25137</v>
      </c>
      <c r="S48" s="41">
        <v>20235.285</v>
      </c>
      <c r="T48" s="1"/>
    </row>
    <row r="49" spans="1:20" ht="15.75" x14ac:dyDescent="0.25">
      <c r="A49" s="17" t="s">
        <v>26</v>
      </c>
      <c r="B49" s="60" t="s">
        <v>78</v>
      </c>
      <c r="C49" s="6">
        <v>6947.9900000000007</v>
      </c>
      <c r="D49" s="3">
        <v>5556.52</v>
      </c>
      <c r="E49" s="11">
        <v>391.3</v>
      </c>
      <c r="F49" s="3">
        <v>1000.17</v>
      </c>
      <c r="G49" s="24">
        <v>18</v>
      </c>
      <c r="H49" s="6">
        <v>13057.82</v>
      </c>
      <c r="I49" s="3">
        <v>8890.43</v>
      </c>
      <c r="J49" s="3">
        <v>2500.4299999999998</v>
      </c>
      <c r="K49" s="14"/>
      <c r="L49" s="3">
        <v>1666.96</v>
      </c>
      <c r="M49" s="11"/>
      <c r="N49" s="11"/>
      <c r="O49" s="11"/>
      <c r="P49" s="11"/>
      <c r="Q49" s="11"/>
      <c r="R49" s="3">
        <v>20005.810000000001</v>
      </c>
      <c r="S49" s="41">
        <v>16104.677050000002</v>
      </c>
      <c r="T49" s="1"/>
    </row>
    <row r="50" spans="1:20" ht="15.75" x14ac:dyDescent="0.25">
      <c r="A50" s="17" t="s">
        <v>26</v>
      </c>
      <c r="B50" s="18" t="s">
        <v>79</v>
      </c>
      <c r="C50" s="6">
        <v>11008</v>
      </c>
      <c r="D50" s="3">
        <v>7100</v>
      </c>
      <c r="E50" s="11">
        <v>500</v>
      </c>
      <c r="F50" s="3">
        <v>3408</v>
      </c>
      <c r="G50" s="10">
        <v>48</v>
      </c>
      <c r="H50" s="6">
        <v>16685</v>
      </c>
      <c r="I50" s="3">
        <v>11360</v>
      </c>
      <c r="J50" s="3">
        <v>3195</v>
      </c>
      <c r="K50" s="11"/>
      <c r="L50" s="3">
        <v>2130</v>
      </c>
      <c r="M50" s="11"/>
      <c r="N50" s="11"/>
      <c r="O50" s="11"/>
      <c r="P50" s="11"/>
      <c r="Q50" s="11"/>
      <c r="R50" s="3">
        <v>27693</v>
      </c>
      <c r="S50" s="41">
        <v>22292.864999999998</v>
      </c>
      <c r="T50" s="1"/>
    </row>
    <row r="51" spans="1:20" s="22" customFormat="1" ht="15.75" x14ac:dyDescent="0.25">
      <c r="A51" s="20" t="s">
        <v>7</v>
      </c>
      <c r="B51" s="20"/>
      <c r="C51" s="6">
        <v>72369.889999999985</v>
      </c>
      <c r="D51" s="6">
        <v>53095.649999999994</v>
      </c>
      <c r="E51" s="6">
        <v>3999.9900000000002</v>
      </c>
      <c r="F51" s="6">
        <v>15274.25</v>
      </c>
      <c r="G51" s="6"/>
      <c r="H51" s="6">
        <v>124774.78</v>
      </c>
      <c r="I51" s="6">
        <v>84953.040000000008</v>
      </c>
      <c r="J51" s="6">
        <v>23893.040000000001</v>
      </c>
      <c r="K51" s="6">
        <v>0</v>
      </c>
      <c r="L51" s="6">
        <v>15928.7</v>
      </c>
      <c r="M51" s="6">
        <v>0</v>
      </c>
      <c r="N51" s="6">
        <v>0</v>
      </c>
      <c r="O51" s="6">
        <v>4878.5</v>
      </c>
      <c r="P51" s="6">
        <v>53037.83</v>
      </c>
      <c r="Q51" s="6">
        <v>0</v>
      </c>
      <c r="R51" s="6">
        <v>255061</v>
      </c>
      <c r="S51" s="29">
        <v>205324.10499999998</v>
      </c>
      <c r="T51" s="9"/>
    </row>
    <row r="52" spans="1:20" ht="15.75" x14ac:dyDescent="0.25">
      <c r="A52" s="17"/>
      <c r="B52" s="17"/>
      <c r="C52" s="6"/>
      <c r="D52" s="11"/>
      <c r="E52" s="3"/>
      <c r="F52" s="3"/>
      <c r="G52" s="3"/>
      <c r="H52" s="6"/>
      <c r="I52" s="3"/>
      <c r="J52" s="3"/>
      <c r="K52" s="3"/>
      <c r="L52" s="3"/>
      <c r="M52" s="3"/>
      <c r="N52" s="3"/>
      <c r="O52" s="3"/>
      <c r="P52" s="3"/>
      <c r="Q52" s="3"/>
      <c r="R52" s="3"/>
      <c r="S52" s="42"/>
    </row>
    <row r="53" spans="1:20" ht="1.5" customHeight="1" x14ac:dyDescent="0.25">
      <c r="A53" s="17" t="s">
        <v>27</v>
      </c>
      <c r="B53" s="17"/>
      <c r="C53" s="6"/>
      <c r="D53" s="3"/>
      <c r="E53" s="3"/>
      <c r="F53" s="3"/>
      <c r="G53" s="5"/>
      <c r="H53" s="6"/>
      <c r="I53" s="3"/>
      <c r="J53" s="3"/>
      <c r="K53" s="3"/>
      <c r="L53" s="3"/>
      <c r="M53" s="3"/>
      <c r="N53" s="3"/>
      <c r="O53" s="3"/>
      <c r="P53" s="3"/>
      <c r="Q53" s="3"/>
      <c r="R53" s="3"/>
      <c r="S53" s="42"/>
    </row>
    <row r="54" spans="1:20" ht="15.75" hidden="1" x14ac:dyDescent="0.25">
      <c r="A54" s="17" t="s">
        <v>27</v>
      </c>
      <c r="B54" s="17"/>
      <c r="C54" s="6"/>
      <c r="D54" s="3"/>
      <c r="E54" s="3"/>
      <c r="F54" s="3"/>
      <c r="G54" s="5"/>
      <c r="H54" s="6"/>
      <c r="I54" s="3"/>
      <c r="J54" s="3"/>
      <c r="K54" s="3"/>
      <c r="L54" s="3"/>
      <c r="M54" s="3"/>
      <c r="N54" s="3"/>
      <c r="O54" s="3"/>
      <c r="P54" s="3"/>
      <c r="Q54" s="3"/>
      <c r="R54" s="3"/>
      <c r="S54" s="42"/>
    </row>
    <row r="55" spans="1:20" ht="15.75" x14ac:dyDescent="0.25">
      <c r="A55" s="21" t="s">
        <v>28</v>
      </c>
      <c r="B55" s="21"/>
      <c r="C55" s="6">
        <f>C13+C18+C28+C40+C51</f>
        <v>393200.54000000004</v>
      </c>
      <c r="D55" s="6">
        <f>D13+D18+D28+D40+D51</f>
        <v>272265.21999999997</v>
      </c>
      <c r="E55" s="6">
        <f>E13+E18+E28+E40+E51</f>
        <v>20134.760000000002</v>
      </c>
      <c r="F55" s="6">
        <f>F13+F18+F28+F40+F51</f>
        <v>100800.56</v>
      </c>
      <c r="G55" s="6">
        <v>0</v>
      </c>
      <c r="H55" s="6">
        <f>H13+H18+H28+H40+H51</f>
        <v>726308.73</v>
      </c>
      <c r="I55" s="6">
        <f>I13+I18+I28+I40+I51</f>
        <v>497736.51</v>
      </c>
      <c r="J55" s="6">
        <f>J13+J18+J28+J40+J51</f>
        <v>150732.64000000001</v>
      </c>
      <c r="K55" s="6">
        <v>0</v>
      </c>
      <c r="L55" s="6">
        <f>L13+L18+L28+L40+L51</f>
        <v>77839.58</v>
      </c>
      <c r="M55" s="6">
        <f>M13+M18+M28+M40</f>
        <v>250417.19</v>
      </c>
      <c r="N55" s="6">
        <v>18468.07</v>
      </c>
      <c r="O55" s="6">
        <f>O51</f>
        <v>4878.5</v>
      </c>
      <c r="P55" s="6">
        <f>P13+P18+P28+P40+P51</f>
        <v>227590.78999999998</v>
      </c>
      <c r="Q55" s="6">
        <v>0</v>
      </c>
      <c r="R55" s="6">
        <f>R13+R18+R28+R40+R51</f>
        <v>1602395.75</v>
      </c>
      <c r="S55" s="28">
        <v>1289399.0587499999</v>
      </c>
      <c r="T55" s="1"/>
    </row>
    <row r="56" spans="1:20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13"/>
      <c r="Q56" s="23"/>
      <c r="R56" s="13"/>
    </row>
    <row r="57" spans="1:20" x14ac:dyDescent="0.25">
      <c r="R57" s="1"/>
    </row>
    <row r="58" spans="1:20" ht="20.25" x14ac:dyDescent="0.3">
      <c r="A58" s="33"/>
      <c r="B58" s="33"/>
      <c r="C58" s="33"/>
      <c r="D58" s="38"/>
      <c r="E58" s="38"/>
      <c r="F58" s="38"/>
      <c r="H58" s="38"/>
      <c r="I58" s="34"/>
      <c r="J58" s="34"/>
      <c r="K58" s="34"/>
      <c r="P58" s="80"/>
      <c r="Q58" s="80"/>
      <c r="R58" s="80"/>
      <c r="S58" s="44"/>
    </row>
    <row r="59" spans="1:20" ht="20.25" x14ac:dyDescent="0.3">
      <c r="A59" s="34"/>
      <c r="B59" s="34"/>
      <c r="C59" s="34"/>
      <c r="D59" s="39"/>
      <c r="E59" s="39"/>
      <c r="F59" s="39"/>
      <c r="H59" s="39"/>
      <c r="I59" s="34"/>
      <c r="J59" s="34"/>
      <c r="K59" s="34"/>
      <c r="P59" s="34"/>
      <c r="Q59" s="34"/>
      <c r="R59" s="34"/>
      <c r="S59" s="44"/>
    </row>
    <row r="60" spans="1:20" ht="20.25" x14ac:dyDescent="0.3">
      <c r="A60" s="34"/>
      <c r="B60" s="34"/>
      <c r="C60" s="34"/>
      <c r="D60" s="37"/>
      <c r="E60" s="37"/>
      <c r="F60" s="37"/>
      <c r="H60" s="37"/>
      <c r="I60" s="34"/>
      <c r="J60" s="34"/>
      <c r="K60" s="34"/>
      <c r="P60" s="34"/>
      <c r="Q60" s="34"/>
      <c r="R60" s="34"/>
      <c r="S60" s="40"/>
    </row>
    <row r="61" spans="1:20" ht="18.75" x14ac:dyDescent="0.3">
      <c r="A61" s="33"/>
      <c r="B61" s="33"/>
      <c r="C61" s="33"/>
      <c r="D61" s="38"/>
      <c r="E61" s="38"/>
      <c r="F61" s="38"/>
      <c r="H61" s="38"/>
      <c r="P61" s="81"/>
      <c r="Q61" s="81"/>
      <c r="R61" s="81"/>
      <c r="S61" s="44"/>
    </row>
  </sheetData>
  <mergeCells count="19">
    <mergeCell ref="L6:L7"/>
    <mergeCell ref="D2:P3"/>
    <mergeCell ref="S5:S7"/>
    <mergeCell ref="P58:R58"/>
    <mergeCell ref="P61:R61"/>
    <mergeCell ref="A5:A7"/>
    <mergeCell ref="O5:O7"/>
    <mergeCell ref="P5:P7"/>
    <mergeCell ref="M6:M7"/>
    <mergeCell ref="N6:N7"/>
    <mergeCell ref="Q5:Q7"/>
    <mergeCell ref="R5:R7"/>
    <mergeCell ref="C6:C7"/>
    <mergeCell ref="D6:D7"/>
    <mergeCell ref="E6:E7"/>
    <mergeCell ref="H6:H7"/>
    <mergeCell ref="I6:I7"/>
    <mergeCell ref="J6:J7"/>
    <mergeCell ref="K6:K7"/>
  </mergeCells>
  <pageMargins left="0.7" right="0.7" top="0.75" bottom="0.75" header="0.3" footer="0.3"/>
  <pageSetup paperSize="9"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view="pageBreakPreview" topLeftCell="A4" zoomScale="60" zoomScaleNormal="70" workbookViewId="0">
      <selection activeCell="K62" sqref="K62"/>
    </sheetView>
  </sheetViews>
  <sheetFormatPr defaultRowHeight="15" x14ac:dyDescent="0.25"/>
  <cols>
    <col min="1" max="1" width="36.28515625" style="15" customWidth="1"/>
    <col min="2" max="2" width="15.42578125" style="15" hidden="1" customWidth="1"/>
    <col min="3" max="3" width="19.7109375" style="15" hidden="1" customWidth="1"/>
    <col min="4" max="4" width="0" style="15" hidden="1" customWidth="1"/>
    <col min="5" max="5" width="20.5703125" style="15" customWidth="1"/>
    <col min="6" max="6" width="13.5703125" style="15" customWidth="1"/>
    <col min="7" max="7" width="15.5703125" style="15" customWidth="1"/>
    <col min="8" max="8" width="13.28515625" style="15" customWidth="1"/>
    <col min="9" max="9" width="13.5703125" style="15" customWidth="1"/>
    <col min="10" max="10" width="10" style="15" customWidth="1"/>
    <col min="11" max="11" width="16" style="15" customWidth="1"/>
    <col min="12" max="12" width="13.85546875" style="15" customWidth="1"/>
    <col min="13" max="13" width="12.85546875" style="15" customWidth="1"/>
    <col min="14" max="14" width="11" style="15" customWidth="1"/>
    <col min="15" max="15" width="13.5703125" style="15" customWidth="1"/>
    <col min="16" max="16" width="14.5703125" style="15" customWidth="1"/>
    <col min="17" max="17" width="12.42578125" style="15" customWidth="1"/>
    <col min="18" max="18" width="11.42578125" style="15" customWidth="1"/>
    <col min="19" max="19" width="13.140625" style="1" customWidth="1"/>
    <col min="20" max="20" width="12.28515625" style="15" customWidth="1"/>
    <col min="21" max="21" width="17.28515625" style="15" customWidth="1"/>
    <col min="22" max="22" width="17.42578125" style="15" customWidth="1"/>
    <col min="23" max="23" width="15.5703125" style="15" customWidth="1"/>
    <col min="24" max="24" width="14" style="15" customWidth="1"/>
    <col min="25" max="16384" width="9.140625" style="15"/>
  </cols>
  <sheetData>
    <row r="1" spans="1:23" ht="10.5" customHeight="1" x14ac:dyDescent="0.25"/>
    <row r="2" spans="1:23" ht="17.25" customHeight="1" x14ac:dyDescent="0.25">
      <c r="G2" s="83" t="s">
        <v>85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3" ht="27" customHeight="1" x14ac:dyDescent="0.25"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3" ht="15.75" x14ac:dyDescent="0.25">
      <c r="V4" s="64" t="s">
        <v>37</v>
      </c>
    </row>
    <row r="5" spans="1:23" ht="15.75" customHeight="1" x14ac:dyDescent="0.25">
      <c r="A5" s="74" t="s">
        <v>0</v>
      </c>
      <c r="B5" s="74" t="s">
        <v>38</v>
      </c>
      <c r="C5" s="74" t="s">
        <v>39</v>
      </c>
      <c r="D5" s="74" t="s">
        <v>40</v>
      </c>
      <c r="E5" s="49"/>
      <c r="F5" s="48" t="s">
        <v>1</v>
      </c>
      <c r="G5" s="48"/>
      <c r="H5" s="48"/>
      <c r="I5" s="48"/>
      <c r="J5" s="48"/>
      <c r="K5" s="48" t="s">
        <v>2</v>
      </c>
      <c r="L5" s="48"/>
      <c r="M5" s="48"/>
      <c r="N5" s="48"/>
      <c r="O5" s="48"/>
      <c r="P5" s="48" t="s">
        <v>3</v>
      </c>
      <c r="Q5" s="48"/>
      <c r="R5" s="74" t="s">
        <v>4</v>
      </c>
      <c r="S5" s="69" t="s">
        <v>5</v>
      </c>
      <c r="T5" s="74" t="s">
        <v>6</v>
      </c>
      <c r="U5" s="74" t="s">
        <v>88</v>
      </c>
      <c r="V5" s="82" t="s">
        <v>30</v>
      </c>
    </row>
    <row r="6" spans="1:23" ht="15.75" customHeight="1" x14ac:dyDescent="0.25">
      <c r="A6" s="75"/>
      <c r="B6" s="75"/>
      <c r="C6" s="75"/>
      <c r="D6" s="75"/>
      <c r="E6" s="50"/>
      <c r="F6" s="74" t="s">
        <v>8</v>
      </c>
      <c r="G6" s="74" t="s">
        <v>9</v>
      </c>
      <c r="H6" s="74" t="s">
        <v>10</v>
      </c>
      <c r="I6" s="48" t="s">
        <v>11</v>
      </c>
      <c r="J6" s="48"/>
      <c r="K6" s="74" t="s">
        <v>8</v>
      </c>
      <c r="L6" s="74" t="s">
        <v>12</v>
      </c>
      <c r="M6" s="74" t="s">
        <v>13</v>
      </c>
      <c r="N6" s="74" t="s">
        <v>14</v>
      </c>
      <c r="O6" s="74" t="s">
        <v>15</v>
      </c>
      <c r="P6" s="74" t="s">
        <v>16</v>
      </c>
      <c r="Q6" s="74" t="s">
        <v>17</v>
      </c>
      <c r="R6" s="75"/>
      <c r="S6" s="70"/>
      <c r="T6" s="75"/>
      <c r="U6" s="75"/>
      <c r="V6" s="82"/>
    </row>
    <row r="7" spans="1:23" ht="47.25" x14ac:dyDescent="0.25">
      <c r="A7" s="76"/>
      <c r="B7" s="76"/>
      <c r="C7" s="76"/>
      <c r="D7" s="76"/>
      <c r="E7" s="51"/>
      <c r="F7" s="76"/>
      <c r="G7" s="76"/>
      <c r="H7" s="76"/>
      <c r="I7" s="48" t="s">
        <v>18</v>
      </c>
      <c r="J7" s="48" t="s">
        <v>19</v>
      </c>
      <c r="K7" s="76"/>
      <c r="L7" s="76"/>
      <c r="M7" s="76"/>
      <c r="N7" s="76"/>
      <c r="O7" s="76"/>
      <c r="P7" s="76"/>
      <c r="Q7" s="76"/>
      <c r="R7" s="76"/>
      <c r="S7" s="71"/>
      <c r="T7" s="76"/>
      <c r="U7" s="76"/>
      <c r="V7" s="82"/>
    </row>
    <row r="8" spans="1:23" ht="15.75" x14ac:dyDescent="0.25">
      <c r="A8" s="17" t="s">
        <v>20</v>
      </c>
      <c r="B8" s="17">
        <v>4</v>
      </c>
      <c r="C8" s="18" t="s">
        <v>41</v>
      </c>
      <c r="D8" s="17">
        <v>11</v>
      </c>
      <c r="E8" s="18" t="s">
        <v>41</v>
      </c>
      <c r="F8" s="6">
        <v>7622.4800000000005</v>
      </c>
      <c r="G8" s="3">
        <v>6704.76</v>
      </c>
      <c r="H8" s="3">
        <v>314.29000000000002</v>
      </c>
      <c r="I8" s="3">
        <v>603.42999999999995</v>
      </c>
      <c r="J8" s="17">
        <v>9</v>
      </c>
      <c r="K8" s="6">
        <v>16761.900000000001</v>
      </c>
      <c r="L8" s="3">
        <v>10057.14</v>
      </c>
      <c r="M8" s="3">
        <v>6704.76</v>
      </c>
      <c r="N8" s="3"/>
      <c r="O8" s="3"/>
      <c r="P8" s="3"/>
      <c r="Q8" s="3"/>
      <c r="R8" s="3"/>
      <c r="S8" s="3"/>
      <c r="T8" s="3">
        <v>11335.9</v>
      </c>
      <c r="U8" s="3">
        <v>35720.28</v>
      </c>
      <c r="V8" s="41">
        <v>28397.622599999999</v>
      </c>
      <c r="W8" s="31"/>
    </row>
    <row r="9" spans="1:23" ht="15.75" x14ac:dyDescent="0.25">
      <c r="A9" s="17" t="s">
        <v>21</v>
      </c>
      <c r="B9" s="17">
        <v>5</v>
      </c>
      <c r="C9" s="18" t="s">
        <v>42</v>
      </c>
      <c r="D9" s="19">
        <v>21</v>
      </c>
      <c r="E9" s="18" t="s">
        <v>42</v>
      </c>
      <c r="F9" s="6">
        <v>17650</v>
      </c>
      <c r="G9" s="3">
        <v>11300</v>
      </c>
      <c r="H9" s="3">
        <v>700</v>
      </c>
      <c r="I9" s="3">
        <v>5650</v>
      </c>
      <c r="J9" s="17">
        <v>50</v>
      </c>
      <c r="K9" s="6">
        <v>31075</v>
      </c>
      <c r="L9" s="3">
        <v>19775</v>
      </c>
      <c r="M9" s="3">
        <v>7910</v>
      </c>
      <c r="N9" s="7"/>
      <c r="O9" s="3">
        <v>3390</v>
      </c>
      <c r="P9" s="7"/>
      <c r="Q9" s="7"/>
      <c r="R9" s="7"/>
      <c r="S9" s="7"/>
      <c r="T9" s="7"/>
      <c r="U9" s="3">
        <v>48725</v>
      </c>
      <c r="V9" s="41">
        <v>39223.625</v>
      </c>
      <c r="W9" s="31"/>
    </row>
    <row r="10" spans="1:23" ht="15.75" x14ac:dyDescent="0.25">
      <c r="A10" s="17" t="s">
        <v>21</v>
      </c>
      <c r="B10" s="17">
        <v>5</v>
      </c>
      <c r="C10" s="18" t="s">
        <v>43</v>
      </c>
      <c r="D10" s="19">
        <v>21</v>
      </c>
      <c r="E10" s="18" t="s">
        <v>43</v>
      </c>
      <c r="F10" s="6">
        <v>17650</v>
      </c>
      <c r="G10" s="3">
        <v>11300</v>
      </c>
      <c r="H10" s="3">
        <v>700</v>
      </c>
      <c r="I10" s="3">
        <v>5650</v>
      </c>
      <c r="J10" s="19">
        <v>50</v>
      </c>
      <c r="K10" s="6">
        <v>31075</v>
      </c>
      <c r="L10" s="3">
        <v>19775</v>
      </c>
      <c r="M10" s="3">
        <v>7910</v>
      </c>
      <c r="N10" s="7"/>
      <c r="O10" s="3">
        <v>3390</v>
      </c>
      <c r="P10" s="7"/>
      <c r="Q10" s="7"/>
      <c r="R10" s="7"/>
      <c r="S10" s="7">
        <v>27565.599999999999</v>
      </c>
      <c r="T10" s="7"/>
      <c r="U10" s="3">
        <v>76290.600000000006</v>
      </c>
      <c r="V10" s="41">
        <v>61413.933000000005</v>
      </c>
      <c r="W10" s="31"/>
    </row>
    <row r="11" spans="1:23" ht="15.75" x14ac:dyDescent="0.25">
      <c r="A11" s="17" t="s">
        <v>21</v>
      </c>
      <c r="B11" s="17">
        <v>5</v>
      </c>
      <c r="C11" s="18" t="s">
        <v>44</v>
      </c>
      <c r="D11" s="19">
        <v>11</v>
      </c>
      <c r="E11" s="18" t="s">
        <v>44</v>
      </c>
      <c r="F11" s="6">
        <v>8186.63</v>
      </c>
      <c r="G11" s="3">
        <v>5919.05</v>
      </c>
      <c r="H11" s="3">
        <v>314.29000000000002</v>
      </c>
      <c r="I11" s="3">
        <v>1953.29</v>
      </c>
      <c r="J11" s="19">
        <v>33</v>
      </c>
      <c r="K11" s="6">
        <v>4143.34</v>
      </c>
      <c r="L11" s="3">
        <v>0</v>
      </c>
      <c r="M11" s="3">
        <v>4143.34</v>
      </c>
      <c r="N11" s="7"/>
      <c r="O11" s="3">
        <v>0</v>
      </c>
      <c r="P11" s="7"/>
      <c r="Q11" s="7"/>
      <c r="R11" s="7"/>
      <c r="S11" s="7"/>
      <c r="T11" s="7"/>
      <c r="U11" s="3">
        <v>12329.970000000001</v>
      </c>
      <c r="V11" s="41">
        <v>9925.6258500000004</v>
      </c>
      <c r="W11" s="31"/>
    </row>
    <row r="12" spans="1:23" ht="15.75" x14ac:dyDescent="0.25">
      <c r="A12" s="17" t="s">
        <v>21</v>
      </c>
      <c r="B12" s="17">
        <v>5</v>
      </c>
      <c r="C12" s="18" t="s">
        <v>45</v>
      </c>
      <c r="D12" s="17">
        <v>13</v>
      </c>
      <c r="E12" s="18" t="s">
        <v>45</v>
      </c>
      <c r="F12" s="6">
        <v>7934.33</v>
      </c>
      <c r="G12" s="3">
        <v>6995.24</v>
      </c>
      <c r="H12" s="3">
        <v>309.52</v>
      </c>
      <c r="I12" s="3">
        <v>629.57000000000005</v>
      </c>
      <c r="J12" s="17">
        <v>50</v>
      </c>
      <c r="K12" s="6">
        <v>19236.91</v>
      </c>
      <c r="L12" s="3">
        <v>12241.67</v>
      </c>
      <c r="M12" s="3">
        <v>4896.67</v>
      </c>
      <c r="N12" s="3"/>
      <c r="O12" s="3">
        <v>2098.5700000000002</v>
      </c>
      <c r="P12" s="3"/>
      <c r="Q12" s="3"/>
      <c r="R12" s="3"/>
      <c r="S12" s="3"/>
      <c r="T12" s="3">
        <v>16642.400000000001</v>
      </c>
      <c r="U12" s="3">
        <v>43813.64</v>
      </c>
      <c r="V12" s="41">
        <v>35269.980199999998</v>
      </c>
      <c r="W12" s="31"/>
    </row>
    <row r="13" spans="1:23" s="22" customFormat="1" ht="15.75" x14ac:dyDescent="0.25">
      <c r="A13" s="20" t="s">
        <v>7</v>
      </c>
      <c r="B13" s="20"/>
      <c r="C13" s="58"/>
      <c r="D13" s="21"/>
      <c r="E13" s="21"/>
      <c r="F13" s="6">
        <v>59043.439999999995</v>
      </c>
      <c r="G13" s="6">
        <v>42219.05</v>
      </c>
      <c r="H13" s="6">
        <v>2338.1</v>
      </c>
      <c r="I13" s="6">
        <v>14486.29</v>
      </c>
      <c r="J13" s="21"/>
      <c r="K13" s="6">
        <v>102292.15</v>
      </c>
      <c r="L13" s="6">
        <v>61848.81</v>
      </c>
      <c r="M13" s="6">
        <v>31564.770000000004</v>
      </c>
      <c r="N13" s="6">
        <v>0</v>
      </c>
      <c r="O13" s="6">
        <v>8878.57</v>
      </c>
      <c r="P13" s="6">
        <v>0</v>
      </c>
      <c r="Q13" s="6">
        <v>0</v>
      </c>
      <c r="R13" s="6">
        <v>0</v>
      </c>
      <c r="S13" s="6">
        <v>27565.599999999999</v>
      </c>
      <c r="T13" s="6">
        <v>27978.300000000003</v>
      </c>
      <c r="U13" s="6">
        <v>216879.49</v>
      </c>
      <c r="V13" s="28">
        <v>174230.78664999999</v>
      </c>
      <c r="W13" s="31"/>
    </row>
    <row r="14" spans="1:23" ht="15.75" x14ac:dyDescent="0.25">
      <c r="A14" s="17" t="s">
        <v>22</v>
      </c>
      <c r="B14" s="17">
        <v>6</v>
      </c>
      <c r="C14" s="18" t="s">
        <v>46</v>
      </c>
      <c r="D14" s="17">
        <v>21</v>
      </c>
      <c r="E14" s="18" t="s">
        <v>46</v>
      </c>
      <c r="F14" s="6">
        <v>14300</v>
      </c>
      <c r="G14" s="3">
        <v>9000</v>
      </c>
      <c r="H14" s="3">
        <v>800</v>
      </c>
      <c r="I14" s="3">
        <v>4500</v>
      </c>
      <c r="J14" s="17">
        <v>50</v>
      </c>
      <c r="K14" s="6">
        <v>22050</v>
      </c>
      <c r="L14" s="3">
        <v>13950</v>
      </c>
      <c r="M14" s="3">
        <v>5400</v>
      </c>
      <c r="N14" s="3"/>
      <c r="O14" s="3">
        <v>2700</v>
      </c>
      <c r="P14" s="3"/>
      <c r="Q14" s="3"/>
      <c r="R14" s="3"/>
      <c r="S14" s="3"/>
      <c r="T14" s="3"/>
      <c r="U14" s="3">
        <v>36350</v>
      </c>
      <c r="V14" s="41">
        <v>29261.75</v>
      </c>
      <c r="W14" s="31"/>
    </row>
    <row r="15" spans="1:23" ht="15.75" x14ac:dyDescent="0.25">
      <c r="A15" s="17" t="s">
        <v>22</v>
      </c>
      <c r="B15" s="17">
        <v>6</v>
      </c>
      <c r="C15" s="18" t="s">
        <v>47</v>
      </c>
      <c r="D15" s="17">
        <v>16</v>
      </c>
      <c r="E15" s="18" t="s">
        <v>47</v>
      </c>
      <c r="F15" s="6">
        <v>10800.939999999999</v>
      </c>
      <c r="G15" s="3">
        <v>6857.14</v>
      </c>
      <c r="H15" s="3">
        <v>609.52</v>
      </c>
      <c r="I15" s="3">
        <v>3334.2799999999997</v>
      </c>
      <c r="J15" s="17">
        <v>50</v>
      </c>
      <c r="K15" s="6">
        <v>18171.419999999998</v>
      </c>
      <c r="L15" s="3">
        <v>12000</v>
      </c>
      <c r="M15" s="3">
        <v>4114.28</v>
      </c>
      <c r="N15" s="3"/>
      <c r="O15" s="3">
        <v>2057.14</v>
      </c>
      <c r="P15" s="3"/>
      <c r="Q15" s="3"/>
      <c r="R15" s="3"/>
      <c r="S15" s="3">
        <v>12203.01</v>
      </c>
      <c r="T15" s="3"/>
      <c r="U15" s="3">
        <v>41175.369999999995</v>
      </c>
      <c r="V15" s="41">
        <v>33146.172849999995</v>
      </c>
      <c r="W15" s="31"/>
    </row>
    <row r="16" spans="1:23" ht="15.75" x14ac:dyDescent="0.25">
      <c r="A16" s="17" t="s">
        <v>22</v>
      </c>
      <c r="B16" s="17">
        <v>6</v>
      </c>
      <c r="C16" s="18" t="s">
        <v>48</v>
      </c>
      <c r="D16" s="17">
        <v>17</v>
      </c>
      <c r="E16" s="18" t="s">
        <v>48</v>
      </c>
      <c r="F16" s="6">
        <v>11495.24</v>
      </c>
      <c r="G16" s="3">
        <v>7285.71</v>
      </c>
      <c r="H16" s="3">
        <v>566.66999999999996</v>
      </c>
      <c r="I16" s="3">
        <v>3642.86</v>
      </c>
      <c r="J16" s="17">
        <v>50</v>
      </c>
      <c r="K16" s="6">
        <v>17849.990000000002</v>
      </c>
      <c r="L16" s="3">
        <v>11292.85</v>
      </c>
      <c r="M16" s="3">
        <v>4371.43</v>
      </c>
      <c r="N16" s="3"/>
      <c r="O16" s="3">
        <v>2185.71</v>
      </c>
      <c r="P16" s="3"/>
      <c r="Q16" s="3"/>
      <c r="R16" s="3">
        <v>4162.25</v>
      </c>
      <c r="S16" s="3"/>
      <c r="T16" s="3"/>
      <c r="U16" s="3">
        <v>33507.480000000003</v>
      </c>
      <c r="V16" s="41">
        <v>26973.521400000001</v>
      </c>
      <c r="W16" s="31"/>
    </row>
    <row r="17" spans="1:23" ht="15.75" x14ac:dyDescent="0.25">
      <c r="A17" s="17" t="s">
        <v>22</v>
      </c>
      <c r="B17" s="17">
        <v>6</v>
      </c>
      <c r="C17" s="18" t="s">
        <v>49</v>
      </c>
      <c r="D17" s="17">
        <v>21</v>
      </c>
      <c r="E17" s="18" t="s">
        <v>49</v>
      </c>
      <c r="F17" s="6">
        <v>14200</v>
      </c>
      <c r="G17" s="3">
        <v>9000</v>
      </c>
      <c r="H17" s="3">
        <v>700</v>
      </c>
      <c r="I17" s="3">
        <v>4500</v>
      </c>
      <c r="J17" s="17">
        <v>50</v>
      </c>
      <c r="K17" s="6">
        <v>22050</v>
      </c>
      <c r="L17" s="3">
        <v>13950</v>
      </c>
      <c r="M17" s="3">
        <v>5400</v>
      </c>
      <c r="N17" s="3"/>
      <c r="O17" s="3">
        <v>2700</v>
      </c>
      <c r="P17" s="3"/>
      <c r="Q17" s="3"/>
      <c r="R17" s="3"/>
      <c r="S17" s="3"/>
      <c r="T17" s="3"/>
      <c r="U17" s="3">
        <v>36250</v>
      </c>
      <c r="V17" s="41">
        <v>29181.25</v>
      </c>
      <c r="W17" s="31"/>
    </row>
    <row r="18" spans="1:23" s="22" customFormat="1" ht="15.75" x14ac:dyDescent="0.25">
      <c r="A18" s="20" t="s">
        <v>7</v>
      </c>
      <c r="B18" s="20"/>
      <c r="C18" s="58"/>
      <c r="D18" s="21"/>
      <c r="E18" s="21"/>
      <c r="F18" s="6">
        <v>50796.18</v>
      </c>
      <c r="G18" s="6">
        <v>32142.85</v>
      </c>
      <c r="H18" s="6">
        <v>2676.19</v>
      </c>
      <c r="I18" s="6">
        <v>15977.14</v>
      </c>
      <c r="J18" s="6"/>
      <c r="K18" s="6">
        <v>80121.41</v>
      </c>
      <c r="L18" s="6">
        <v>51192.85</v>
      </c>
      <c r="M18" s="6">
        <v>19285.71</v>
      </c>
      <c r="N18" s="6">
        <v>0</v>
      </c>
      <c r="O18" s="6">
        <v>9642.8499999999985</v>
      </c>
      <c r="P18" s="6">
        <v>0</v>
      </c>
      <c r="Q18" s="6">
        <v>0</v>
      </c>
      <c r="R18" s="6">
        <v>4162.25</v>
      </c>
      <c r="S18" s="6">
        <v>12203.01</v>
      </c>
      <c r="T18" s="6">
        <v>0</v>
      </c>
      <c r="U18" s="6">
        <v>147282.85</v>
      </c>
      <c r="V18" s="28">
        <v>118562.69425</v>
      </c>
      <c r="W18" s="31"/>
    </row>
    <row r="19" spans="1:23" ht="15.75" x14ac:dyDescent="0.25">
      <c r="A19" s="17" t="s">
        <v>23</v>
      </c>
      <c r="B19" s="17">
        <v>6</v>
      </c>
      <c r="C19" s="18" t="s">
        <v>50</v>
      </c>
      <c r="D19" s="17">
        <v>18</v>
      </c>
      <c r="E19" s="18" t="s">
        <v>50</v>
      </c>
      <c r="F19" s="6">
        <v>11271.44</v>
      </c>
      <c r="G19" s="3">
        <v>7114.29</v>
      </c>
      <c r="H19" s="3">
        <v>600</v>
      </c>
      <c r="I19" s="3">
        <v>3557.15</v>
      </c>
      <c r="J19" s="5">
        <v>50</v>
      </c>
      <c r="K19" s="6">
        <v>16007.149999999998</v>
      </c>
      <c r="L19" s="3">
        <v>10315.709999999999</v>
      </c>
      <c r="M19" s="3">
        <v>3557.15</v>
      </c>
      <c r="N19" s="3"/>
      <c r="O19" s="3">
        <v>2134.29</v>
      </c>
      <c r="P19" s="3"/>
      <c r="Q19" s="3"/>
      <c r="R19" s="3"/>
      <c r="S19" s="3"/>
      <c r="T19" s="3"/>
      <c r="U19" s="3">
        <v>27278.589999999997</v>
      </c>
      <c r="V19" s="41">
        <v>21959.264949999997</v>
      </c>
      <c r="W19" s="31"/>
    </row>
    <row r="20" spans="1:23" ht="14.25" customHeight="1" x14ac:dyDescent="0.25">
      <c r="A20" s="17" t="s">
        <v>23</v>
      </c>
      <c r="B20" s="17">
        <v>6</v>
      </c>
      <c r="C20" s="18" t="s">
        <v>51</v>
      </c>
      <c r="D20" s="17">
        <v>21</v>
      </c>
      <c r="E20" s="18" t="s">
        <v>51</v>
      </c>
      <c r="F20" s="6">
        <v>11739</v>
      </c>
      <c r="G20" s="3">
        <v>8300</v>
      </c>
      <c r="H20" s="3">
        <v>700</v>
      </c>
      <c r="I20" s="3">
        <v>2739</v>
      </c>
      <c r="J20" s="5">
        <v>30</v>
      </c>
      <c r="K20" s="6">
        <v>20335</v>
      </c>
      <c r="L20" s="3">
        <v>13695</v>
      </c>
      <c r="M20" s="3">
        <v>4150</v>
      </c>
      <c r="N20" s="3"/>
      <c r="O20" s="3">
        <v>2490</v>
      </c>
      <c r="P20" s="3"/>
      <c r="Q20" s="3"/>
      <c r="R20" s="3"/>
      <c r="S20" s="3"/>
      <c r="T20" s="3"/>
      <c r="U20" s="3">
        <v>32074</v>
      </c>
      <c r="V20" s="41">
        <v>25819.57</v>
      </c>
      <c r="W20" s="31"/>
    </row>
    <row r="21" spans="1:23" ht="15.75" x14ac:dyDescent="0.25">
      <c r="A21" s="17" t="s">
        <v>23</v>
      </c>
      <c r="B21" s="17">
        <v>6</v>
      </c>
      <c r="C21" s="18" t="s">
        <v>52</v>
      </c>
      <c r="D21" s="17">
        <v>21</v>
      </c>
      <c r="E21" s="18" t="s">
        <v>52</v>
      </c>
      <c r="F21" s="6">
        <v>12923.529999999999</v>
      </c>
      <c r="G21" s="3">
        <v>8300</v>
      </c>
      <c r="H21" s="3">
        <v>600</v>
      </c>
      <c r="I21" s="3">
        <v>4023.5299999999997</v>
      </c>
      <c r="J21" s="17">
        <v>50</v>
      </c>
      <c r="K21" s="6">
        <v>18675</v>
      </c>
      <c r="L21" s="3">
        <v>12035</v>
      </c>
      <c r="M21" s="3">
        <v>4150</v>
      </c>
      <c r="N21" s="3"/>
      <c r="O21" s="3">
        <v>2490</v>
      </c>
      <c r="P21" s="3"/>
      <c r="Q21" s="3"/>
      <c r="R21" s="3"/>
      <c r="S21" s="3"/>
      <c r="T21" s="3"/>
      <c r="U21" s="3">
        <v>31598.53</v>
      </c>
      <c r="V21" s="41">
        <v>25436.816650000001</v>
      </c>
      <c r="W21" s="31"/>
    </row>
    <row r="22" spans="1:23" ht="15.75" x14ac:dyDescent="0.25">
      <c r="A22" s="17" t="s">
        <v>23</v>
      </c>
      <c r="B22" s="17">
        <v>6</v>
      </c>
      <c r="C22" s="18" t="s">
        <v>53</v>
      </c>
      <c r="D22" s="17">
        <v>15</v>
      </c>
      <c r="E22" s="18" t="s">
        <v>53</v>
      </c>
      <c r="F22" s="6">
        <v>9321.43</v>
      </c>
      <c r="G22" s="3">
        <v>5928.57</v>
      </c>
      <c r="H22" s="3">
        <v>428.57</v>
      </c>
      <c r="I22" s="3">
        <v>2964.29</v>
      </c>
      <c r="J22" s="5">
        <v>50</v>
      </c>
      <c r="K22" s="6">
        <v>13339.29</v>
      </c>
      <c r="L22" s="3">
        <v>8596.43</v>
      </c>
      <c r="M22" s="3">
        <v>2964.29</v>
      </c>
      <c r="N22" s="3"/>
      <c r="O22" s="3">
        <v>1778.57</v>
      </c>
      <c r="P22" s="3">
        <v>8714.86</v>
      </c>
      <c r="Q22" s="3"/>
      <c r="R22" s="3"/>
      <c r="S22" s="3"/>
      <c r="T22" s="3"/>
      <c r="U22" s="3">
        <v>31375.58</v>
      </c>
      <c r="V22" s="41">
        <v>25257.341899999999</v>
      </c>
      <c r="W22" s="31"/>
    </row>
    <row r="23" spans="1:23" ht="15" customHeight="1" x14ac:dyDescent="0.25">
      <c r="A23" s="17" t="s">
        <v>23</v>
      </c>
      <c r="B23" s="17">
        <v>6</v>
      </c>
      <c r="C23" s="18" t="s">
        <v>54</v>
      </c>
      <c r="D23" s="17">
        <v>17</v>
      </c>
      <c r="E23" s="18" t="s">
        <v>54</v>
      </c>
      <c r="F23" s="6">
        <v>10645.25</v>
      </c>
      <c r="G23" s="3">
        <v>6719.05</v>
      </c>
      <c r="H23" s="3">
        <v>566.66999999999996</v>
      </c>
      <c r="I23" s="3">
        <v>3359.53</v>
      </c>
      <c r="J23" s="17">
        <v>50</v>
      </c>
      <c r="K23" s="6">
        <v>15117.87</v>
      </c>
      <c r="L23" s="3">
        <v>9742.6200000000008</v>
      </c>
      <c r="M23" s="3">
        <v>3359.53</v>
      </c>
      <c r="N23" s="3"/>
      <c r="O23" s="3">
        <v>2015.72</v>
      </c>
      <c r="P23" s="3"/>
      <c r="Q23" s="3"/>
      <c r="R23" s="3"/>
      <c r="S23" s="3"/>
      <c r="T23" s="3"/>
      <c r="U23" s="3">
        <v>25763.120000000003</v>
      </c>
      <c r="V23" s="41">
        <v>20739.311600000001</v>
      </c>
      <c r="W23" s="31"/>
    </row>
    <row r="24" spans="1:23" ht="15.75" x14ac:dyDescent="0.25">
      <c r="A24" s="17" t="s">
        <v>23</v>
      </c>
      <c r="B24" s="17">
        <v>6</v>
      </c>
      <c r="C24" s="17" t="s">
        <v>55</v>
      </c>
      <c r="D24" s="17">
        <v>20</v>
      </c>
      <c r="E24" s="17" t="s">
        <v>55</v>
      </c>
      <c r="F24" s="6">
        <v>12619.04</v>
      </c>
      <c r="G24" s="3">
        <v>7904.76</v>
      </c>
      <c r="H24" s="3">
        <v>761.9</v>
      </c>
      <c r="I24" s="3">
        <v>3952.38</v>
      </c>
      <c r="J24" s="17">
        <v>50</v>
      </c>
      <c r="K24" s="6">
        <v>17785.71</v>
      </c>
      <c r="L24" s="3">
        <v>11461.9</v>
      </c>
      <c r="M24" s="3">
        <v>3952.38</v>
      </c>
      <c r="N24" s="3"/>
      <c r="O24" s="3">
        <v>2371.4299999999998</v>
      </c>
      <c r="P24" s="3"/>
      <c r="Q24" s="3"/>
      <c r="R24" s="3"/>
      <c r="S24" s="3"/>
      <c r="T24" s="3"/>
      <c r="U24" s="3">
        <v>30404.75</v>
      </c>
      <c r="V24" s="41">
        <v>24475.82375</v>
      </c>
      <c r="W24" s="31"/>
    </row>
    <row r="25" spans="1:23" ht="15.75" x14ac:dyDescent="0.25">
      <c r="A25" s="17" t="s">
        <v>23</v>
      </c>
      <c r="B25" s="17">
        <v>6</v>
      </c>
      <c r="C25" s="18" t="s">
        <v>56</v>
      </c>
      <c r="D25" s="17">
        <v>20</v>
      </c>
      <c r="E25" s="18" t="s">
        <v>56</v>
      </c>
      <c r="F25" s="6">
        <v>11428.61</v>
      </c>
      <c r="G25" s="3">
        <v>7904.76</v>
      </c>
      <c r="H25" s="3">
        <v>571.42999999999995</v>
      </c>
      <c r="I25" s="3">
        <v>2952.42</v>
      </c>
      <c r="J25" s="5">
        <v>39</v>
      </c>
      <c r="K25" s="6">
        <v>17785.71</v>
      </c>
      <c r="L25" s="3">
        <v>11461.9</v>
      </c>
      <c r="M25" s="3">
        <v>3952.38</v>
      </c>
      <c r="N25" s="3"/>
      <c r="O25" s="3">
        <v>2371.4299999999998</v>
      </c>
      <c r="P25" s="3">
        <v>35503.379999999997</v>
      </c>
      <c r="Q25" s="3"/>
      <c r="R25" s="3"/>
      <c r="S25" s="3">
        <v>16141.6</v>
      </c>
      <c r="T25" s="3"/>
      <c r="U25" s="3">
        <v>80859.3</v>
      </c>
      <c r="V25" s="41">
        <v>65091.736499999999</v>
      </c>
      <c r="W25" s="31"/>
    </row>
    <row r="26" spans="1:23" ht="15.75" x14ac:dyDescent="0.25">
      <c r="A26" s="17" t="s">
        <v>23</v>
      </c>
      <c r="B26" s="17">
        <v>6</v>
      </c>
      <c r="C26" s="18" t="s">
        <v>57</v>
      </c>
      <c r="D26" s="17">
        <v>17</v>
      </c>
      <c r="E26" s="18" t="s">
        <v>57</v>
      </c>
      <c r="F26" s="6">
        <v>10429.9</v>
      </c>
      <c r="G26" s="3">
        <v>6719.05</v>
      </c>
      <c r="H26" s="3">
        <v>485.71</v>
      </c>
      <c r="I26" s="3">
        <v>3225.14</v>
      </c>
      <c r="J26" s="17">
        <v>48</v>
      </c>
      <c r="K26" s="6">
        <v>15117.87</v>
      </c>
      <c r="L26" s="3">
        <v>9742.6200000000008</v>
      </c>
      <c r="M26" s="3">
        <v>3359.53</v>
      </c>
      <c r="N26" s="3"/>
      <c r="O26" s="3">
        <v>2015.72</v>
      </c>
      <c r="P26" s="3"/>
      <c r="Q26" s="3"/>
      <c r="R26" s="3"/>
      <c r="S26" s="3"/>
      <c r="T26" s="3">
        <v>6658.8</v>
      </c>
      <c r="U26" s="3">
        <v>32206.57</v>
      </c>
      <c r="V26" s="41">
        <v>25926.288850000001</v>
      </c>
      <c r="W26" s="31"/>
    </row>
    <row r="27" spans="1:23" ht="15.75" x14ac:dyDescent="0.25">
      <c r="A27" s="17" t="s">
        <v>23</v>
      </c>
      <c r="B27" s="17">
        <v>7</v>
      </c>
      <c r="C27" s="18" t="s">
        <v>58</v>
      </c>
      <c r="D27" s="61">
        <v>19</v>
      </c>
      <c r="E27" s="18" t="s">
        <v>58</v>
      </c>
      <c r="F27" s="6">
        <v>10440.040000000001</v>
      </c>
      <c r="G27" s="3">
        <v>7509.52</v>
      </c>
      <c r="H27" s="11">
        <v>452.38</v>
      </c>
      <c r="I27" s="3">
        <v>2478.14</v>
      </c>
      <c r="J27" s="10">
        <v>30</v>
      </c>
      <c r="K27" s="6">
        <v>16896.43</v>
      </c>
      <c r="L27" s="3">
        <v>10888.81</v>
      </c>
      <c r="M27" s="3">
        <v>3754.76</v>
      </c>
      <c r="N27" s="11"/>
      <c r="O27" s="3">
        <v>2252.86</v>
      </c>
      <c r="P27" s="11">
        <v>33899.58</v>
      </c>
      <c r="Q27" s="11">
        <v>33899.58</v>
      </c>
      <c r="R27" s="11"/>
      <c r="S27" s="11">
        <v>2136.6999999999998</v>
      </c>
      <c r="T27" s="11"/>
      <c r="U27" s="3">
        <v>97272.33</v>
      </c>
      <c r="V27" s="41">
        <v>78304.225650000008</v>
      </c>
      <c r="W27" s="31"/>
    </row>
    <row r="28" spans="1:23" s="22" customFormat="1" ht="15.75" x14ac:dyDescent="0.25">
      <c r="A28" s="20" t="s">
        <v>7</v>
      </c>
      <c r="B28" s="20"/>
      <c r="C28" s="58"/>
      <c r="D28" s="21"/>
      <c r="E28" s="21"/>
      <c r="F28" s="6">
        <v>100818.23999999999</v>
      </c>
      <c r="G28" s="6">
        <v>66400.000000000015</v>
      </c>
      <c r="H28" s="6">
        <v>5166.6600000000008</v>
      </c>
      <c r="I28" s="6">
        <v>29251.58</v>
      </c>
      <c r="J28" s="6"/>
      <c r="K28" s="6">
        <v>151060.02999999997</v>
      </c>
      <c r="L28" s="6">
        <v>97939.989999999991</v>
      </c>
      <c r="M28" s="6">
        <v>33200.019999999997</v>
      </c>
      <c r="N28" s="6">
        <v>0</v>
      </c>
      <c r="O28" s="6">
        <v>19920.02</v>
      </c>
      <c r="P28" s="6">
        <v>78117.820000000007</v>
      </c>
      <c r="Q28" s="6">
        <v>33899.58</v>
      </c>
      <c r="R28" s="6">
        <v>0</v>
      </c>
      <c r="S28" s="6">
        <v>18278.3</v>
      </c>
      <c r="T28" s="6">
        <v>6658.8</v>
      </c>
      <c r="U28" s="6">
        <v>388832.77</v>
      </c>
      <c r="V28" s="28">
        <v>313010.37985000003</v>
      </c>
      <c r="W28" s="31"/>
    </row>
    <row r="29" spans="1:23" ht="15.75" x14ac:dyDescent="0.25">
      <c r="A29" s="17" t="s">
        <v>24</v>
      </c>
      <c r="B29" s="17">
        <v>6</v>
      </c>
      <c r="C29" s="18" t="s">
        <v>59</v>
      </c>
      <c r="D29" s="17">
        <v>21</v>
      </c>
      <c r="E29" s="18" t="s">
        <v>59</v>
      </c>
      <c r="F29" s="6">
        <v>12050</v>
      </c>
      <c r="G29" s="3">
        <v>7500</v>
      </c>
      <c r="H29" s="3">
        <v>800</v>
      </c>
      <c r="I29" s="3">
        <v>3750</v>
      </c>
      <c r="J29" s="5">
        <v>50</v>
      </c>
      <c r="K29" s="6">
        <v>17625</v>
      </c>
      <c r="L29" s="3">
        <v>11625</v>
      </c>
      <c r="M29" s="3">
        <v>3750</v>
      </c>
      <c r="N29" s="3"/>
      <c r="O29" s="3">
        <v>2250</v>
      </c>
      <c r="P29" s="3"/>
      <c r="Q29" s="3"/>
      <c r="R29" s="3"/>
      <c r="S29" s="3"/>
      <c r="T29" s="3"/>
      <c r="U29" s="3">
        <v>29675</v>
      </c>
      <c r="V29" s="41">
        <v>23888.375</v>
      </c>
      <c r="W29" s="31"/>
    </row>
    <row r="30" spans="1:23" ht="15.75" x14ac:dyDescent="0.25">
      <c r="A30" s="17" t="s">
        <v>24</v>
      </c>
      <c r="B30" s="17">
        <v>6</v>
      </c>
      <c r="C30" s="18" t="s">
        <v>60</v>
      </c>
      <c r="D30" s="17">
        <v>13</v>
      </c>
      <c r="E30" s="18" t="s">
        <v>60</v>
      </c>
      <c r="F30" s="6">
        <v>7335.7199999999993</v>
      </c>
      <c r="G30" s="3">
        <v>4642.8599999999997</v>
      </c>
      <c r="H30" s="3">
        <v>371.43</v>
      </c>
      <c r="I30" s="3">
        <v>2321.4299999999998</v>
      </c>
      <c r="J30" s="5">
        <v>50</v>
      </c>
      <c r="K30" s="6">
        <v>9982.15</v>
      </c>
      <c r="L30" s="3">
        <v>6267.86</v>
      </c>
      <c r="M30" s="3">
        <v>2321.4299999999998</v>
      </c>
      <c r="N30" s="3"/>
      <c r="O30" s="3">
        <v>1392.86</v>
      </c>
      <c r="P30" s="3"/>
      <c r="Q30" s="3"/>
      <c r="R30" s="3"/>
      <c r="S30" s="3"/>
      <c r="T30" s="3"/>
      <c r="U30" s="3">
        <v>17317.87</v>
      </c>
      <c r="V30" s="41">
        <v>13940.885349999999</v>
      </c>
      <c r="W30" s="31"/>
    </row>
    <row r="31" spans="1:23" ht="15.75" x14ac:dyDescent="0.25">
      <c r="A31" s="17" t="s">
        <v>24</v>
      </c>
      <c r="B31" s="17">
        <v>6</v>
      </c>
      <c r="C31" s="18" t="s">
        <v>61</v>
      </c>
      <c r="D31" s="17">
        <v>10</v>
      </c>
      <c r="E31" s="18" t="s">
        <v>61</v>
      </c>
      <c r="F31" s="6">
        <v>5690.48</v>
      </c>
      <c r="G31" s="3">
        <v>3571.43</v>
      </c>
      <c r="H31" s="3">
        <v>333.33</v>
      </c>
      <c r="I31" s="3">
        <v>1785.72</v>
      </c>
      <c r="J31" s="5">
        <v>50</v>
      </c>
      <c r="K31" s="6">
        <v>7678.5800000000008</v>
      </c>
      <c r="L31" s="3">
        <v>4821.43</v>
      </c>
      <c r="M31" s="3">
        <v>1785.72</v>
      </c>
      <c r="N31" s="3"/>
      <c r="O31" s="3">
        <v>1071.43</v>
      </c>
      <c r="P31" s="3"/>
      <c r="Q31" s="3"/>
      <c r="R31" s="3"/>
      <c r="S31" s="3"/>
      <c r="T31" s="3"/>
      <c r="U31" s="3">
        <v>13369.060000000001</v>
      </c>
      <c r="V31" s="41">
        <v>10762.0933</v>
      </c>
      <c r="W31" s="31"/>
    </row>
    <row r="32" spans="1:23" ht="15.75" x14ac:dyDescent="0.25">
      <c r="A32" s="17" t="s">
        <v>24</v>
      </c>
      <c r="B32" s="17">
        <v>6</v>
      </c>
      <c r="C32" s="18" t="s">
        <v>62</v>
      </c>
      <c r="D32" s="17">
        <v>21</v>
      </c>
      <c r="E32" s="18" t="s">
        <v>62</v>
      </c>
      <c r="F32" s="6">
        <v>11575</v>
      </c>
      <c r="G32" s="3">
        <v>7500</v>
      </c>
      <c r="H32" s="3">
        <v>700</v>
      </c>
      <c r="I32" s="3">
        <v>3375</v>
      </c>
      <c r="J32" s="5">
        <v>45</v>
      </c>
      <c r="K32" s="6">
        <v>17625</v>
      </c>
      <c r="L32" s="3">
        <v>11625</v>
      </c>
      <c r="M32" s="3">
        <v>3750</v>
      </c>
      <c r="N32" s="3"/>
      <c r="O32" s="3">
        <v>2250</v>
      </c>
      <c r="P32" s="3"/>
      <c r="Q32" s="3"/>
      <c r="R32" s="3"/>
      <c r="S32" s="3"/>
      <c r="T32" s="3"/>
      <c r="U32" s="3">
        <v>29200</v>
      </c>
      <c r="V32" s="41">
        <v>23506</v>
      </c>
      <c r="W32" s="31"/>
    </row>
    <row r="33" spans="1:23" ht="15.75" x14ac:dyDescent="0.25">
      <c r="A33" s="17" t="s">
        <v>24</v>
      </c>
      <c r="B33" s="17">
        <v>6</v>
      </c>
      <c r="C33" s="18" t="s">
        <v>63</v>
      </c>
      <c r="D33" s="17">
        <v>11</v>
      </c>
      <c r="E33" s="18" t="s">
        <v>63</v>
      </c>
      <c r="F33" s="6">
        <v>5185.72</v>
      </c>
      <c r="G33" s="3">
        <v>3928.57</v>
      </c>
      <c r="H33" s="3">
        <v>314.29000000000002</v>
      </c>
      <c r="I33" s="3">
        <v>942.86</v>
      </c>
      <c r="J33" s="5">
        <v>21</v>
      </c>
      <c r="K33" s="6">
        <v>8446.43</v>
      </c>
      <c r="L33" s="3">
        <v>5303.57</v>
      </c>
      <c r="M33" s="3">
        <v>1964.29</v>
      </c>
      <c r="N33" s="3"/>
      <c r="O33" s="3">
        <v>1178.57</v>
      </c>
      <c r="P33" s="3"/>
      <c r="Q33" s="3"/>
      <c r="R33" s="3"/>
      <c r="S33" s="3">
        <v>11949</v>
      </c>
      <c r="T33" s="3"/>
      <c r="U33" s="3">
        <v>25581.15</v>
      </c>
      <c r="V33" s="41">
        <v>20592.82575</v>
      </c>
      <c r="W33" s="31"/>
    </row>
    <row r="34" spans="1:23" ht="15.75" x14ac:dyDescent="0.25">
      <c r="A34" s="17" t="s">
        <v>24</v>
      </c>
      <c r="B34" s="17">
        <v>6</v>
      </c>
      <c r="C34" s="18" t="s">
        <v>64</v>
      </c>
      <c r="D34" s="17">
        <v>21</v>
      </c>
      <c r="E34" s="18" t="s">
        <v>64</v>
      </c>
      <c r="F34" s="6">
        <v>9575</v>
      </c>
      <c r="G34" s="3">
        <v>7500</v>
      </c>
      <c r="H34" s="3">
        <v>500</v>
      </c>
      <c r="I34" s="3">
        <v>1575</v>
      </c>
      <c r="J34" s="5">
        <v>21</v>
      </c>
      <c r="K34" s="6">
        <v>16125</v>
      </c>
      <c r="L34" s="3">
        <v>10125</v>
      </c>
      <c r="M34" s="3">
        <v>3750</v>
      </c>
      <c r="N34" s="3"/>
      <c r="O34" s="3">
        <v>2250</v>
      </c>
      <c r="P34" s="3"/>
      <c r="Q34" s="3"/>
      <c r="R34" s="3"/>
      <c r="S34" s="3"/>
      <c r="T34" s="3"/>
      <c r="U34" s="3">
        <v>25700</v>
      </c>
      <c r="V34" s="41">
        <v>20688.5</v>
      </c>
      <c r="W34" s="31"/>
    </row>
    <row r="35" spans="1:23" ht="16.5" customHeight="1" x14ac:dyDescent="0.25">
      <c r="A35" s="17" t="s">
        <v>25</v>
      </c>
      <c r="B35" s="17">
        <v>6</v>
      </c>
      <c r="C35" s="18" t="s">
        <v>65</v>
      </c>
      <c r="D35" s="17">
        <v>14</v>
      </c>
      <c r="E35" s="18" t="s">
        <v>65</v>
      </c>
      <c r="F35" s="6">
        <v>8033.33</v>
      </c>
      <c r="G35" s="3">
        <v>5000</v>
      </c>
      <c r="H35" s="3">
        <v>533.33000000000004</v>
      </c>
      <c r="I35" s="3">
        <v>2500</v>
      </c>
      <c r="J35" s="5">
        <v>50</v>
      </c>
      <c r="K35" s="6">
        <v>10750</v>
      </c>
      <c r="L35" s="3">
        <v>6750</v>
      </c>
      <c r="M35" s="3">
        <v>2500</v>
      </c>
      <c r="N35" s="3"/>
      <c r="O35" s="3">
        <v>1500</v>
      </c>
      <c r="P35" s="3">
        <v>31925.08</v>
      </c>
      <c r="Q35" s="3"/>
      <c r="R35" s="3"/>
      <c r="S35" s="3">
        <v>12208.32</v>
      </c>
      <c r="T35" s="3"/>
      <c r="U35" s="3">
        <v>62916.73</v>
      </c>
      <c r="V35" s="41">
        <v>50647.967650000006</v>
      </c>
      <c r="W35" s="31"/>
    </row>
    <row r="36" spans="1:23" ht="15.75" x14ac:dyDescent="0.25">
      <c r="A36" s="17" t="s">
        <v>24</v>
      </c>
      <c r="B36" s="17">
        <v>6</v>
      </c>
      <c r="C36" s="18" t="s">
        <v>66</v>
      </c>
      <c r="D36" s="17">
        <v>21</v>
      </c>
      <c r="E36" s="18" t="s">
        <v>66</v>
      </c>
      <c r="F36" s="6">
        <v>9800</v>
      </c>
      <c r="G36" s="3">
        <v>7500</v>
      </c>
      <c r="H36" s="3">
        <v>500</v>
      </c>
      <c r="I36" s="3">
        <v>1800</v>
      </c>
      <c r="J36" s="5">
        <v>24</v>
      </c>
      <c r="K36" s="6">
        <v>17625</v>
      </c>
      <c r="L36" s="3">
        <v>11625</v>
      </c>
      <c r="M36" s="3">
        <v>3750</v>
      </c>
      <c r="N36" s="3"/>
      <c r="O36" s="3">
        <v>2250</v>
      </c>
      <c r="P36" s="3"/>
      <c r="Q36" s="3"/>
      <c r="R36" s="3"/>
      <c r="S36" s="3"/>
      <c r="T36" s="3"/>
      <c r="U36" s="3">
        <v>27425</v>
      </c>
      <c r="V36" s="41">
        <v>22077.125</v>
      </c>
      <c r="W36" s="31"/>
    </row>
    <row r="37" spans="1:23" ht="15.75" x14ac:dyDescent="0.25">
      <c r="A37" s="17" t="s">
        <v>25</v>
      </c>
      <c r="B37" s="17">
        <v>6</v>
      </c>
      <c r="C37" s="18" t="s">
        <v>67</v>
      </c>
      <c r="D37" s="61">
        <v>18</v>
      </c>
      <c r="E37" s="18" t="s">
        <v>67</v>
      </c>
      <c r="F37" s="6">
        <v>7821.4299999999994</v>
      </c>
      <c r="G37" s="3">
        <v>6428.57</v>
      </c>
      <c r="H37" s="11">
        <v>428.57</v>
      </c>
      <c r="I37" s="3">
        <v>964.29</v>
      </c>
      <c r="J37" s="10">
        <v>15</v>
      </c>
      <c r="K37" s="6">
        <v>15107.150000000001</v>
      </c>
      <c r="L37" s="3">
        <v>9964.2900000000009</v>
      </c>
      <c r="M37" s="3">
        <v>3214.29</v>
      </c>
      <c r="N37" s="11"/>
      <c r="O37" s="3">
        <v>1928.57</v>
      </c>
      <c r="P37" s="11">
        <v>30499.919999999998</v>
      </c>
      <c r="Q37" s="11"/>
      <c r="R37" s="11"/>
      <c r="S37" s="11">
        <v>2807.25</v>
      </c>
      <c r="T37" s="11"/>
      <c r="U37" s="3">
        <v>56235.75</v>
      </c>
      <c r="V37" s="41">
        <v>45269.778749999998</v>
      </c>
      <c r="W37" s="31"/>
    </row>
    <row r="38" spans="1:23" s="23" customFormat="1" ht="15" customHeight="1" x14ac:dyDescent="0.25">
      <c r="A38" s="17" t="s">
        <v>24</v>
      </c>
      <c r="B38" s="17">
        <v>6</v>
      </c>
      <c r="C38" s="17" t="s">
        <v>68</v>
      </c>
      <c r="D38" s="17">
        <v>16</v>
      </c>
      <c r="E38" s="17" t="s">
        <v>68</v>
      </c>
      <c r="F38" s="6">
        <v>8952.39</v>
      </c>
      <c r="G38" s="3">
        <v>5714.29</v>
      </c>
      <c r="H38" s="3">
        <v>380.95</v>
      </c>
      <c r="I38" s="3">
        <v>2857.15</v>
      </c>
      <c r="J38" s="5">
        <v>50</v>
      </c>
      <c r="K38" s="6">
        <v>12285.73</v>
      </c>
      <c r="L38" s="3">
        <v>7714.29</v>
      </c>
      <c r="M38" s="3">
        <v>2857.15</v>
      </c>
      <c r="N38" s="3"/>
      <c r="O38" s="3">
        <v>1714.29</v>
      </c>
      <c r="P38" s="3"/>
      <c r="Q38" s="3"/>
      <c r="R38" s="3"/>
      <c r="S38" s="3"/>
      <c r="T38" s="3">
        <v>7187.5</v>
      </c>
      <c r="U38" s="3">
        <v>28425.62</v>
      </c>
      <c r="V38" s="41">
        <v>22882.624100000001</v>
      </c>
      <c r="W38" s="31"/>
    </row>
    <row r="39" spans="1:23" s="23" customFormat="1" ht="15" customHeight="1" x14ac:dyDescent="0.25">
      <c r="A39" s="17" t="s">
        <v>24</v>
      </c>
      <c r="B39" s="17">
        <v>6</v>
      </c>
      <c r="C39" s="17" t="s">
        <v>69</v>
      </c>
      <c r="D39" s="17">
        <v>21</v>
      </c>
      <c r="E39" s="17" t="s">
        <v>69</v>
      </c>
      <c r="F39" s="6">
        <v>11750</v>
      </c>
      <c r="G39" s="3">
        <v>7500</v>
      </c>
      <c r="H39" s="3">
        <v>500</v>
      </c>
      <c r="I39" s="3">
        <v>3750</v>
      </c>
      <c r="J39" s="5">
        <v>50</v>
      </c>
      <c r="K39" s="6">
        <v>16125</v>
      </c>
      <c r="L39" s="3">
        <v>10125</v>
      </c>
      <c r="M39" s="3">
        <v>3750</v>
      </c>
      <c r="N39" s="3"/>
      <c r="O39" s="3">
        <v>2250</v>
      </c>
      <c r="P39" s="3"/>
      <c r="Q39" s="3"/>
      <c r="R39" s="3"/>
      <c r="S39" s="3"/>
      <c r="T39" s="3"/>
      <c r="U39" s="3">
        <v>27875</v>
      </c>
      <c r="V39" s="41">
        <v>22439.375</v>
      </c>
      <c r="W39" s="31"/>
    </row>
    <row r="40" spans="1:23" s="22" customFormat="1" ht="15.75" x14ac:dyDescent="0.25">
      <c r="A40" s="20" t="s">
        <v>7</v>
      </c>
      <c r="B40" s="20"/>
      <c r="C40" s="58"/>
      <c r="D40" s="21"/>
      <c r="E40" s="21"/>
      <c r="F40" s="6">
        <v>97769.069999999992</v>
      </c>
      <c r="G40" s="6">
        <v>66785.72</v>
      </c>
      <c r="H40" s="6">
        <v>5361.9</v>
      </c>
      <c r="I40" s="6">
        <v>25621.450000000004</v>
      </c>
      <c r="J40" s="6"/>
      <c r="K40" s="6">
        <v>149375.04000000001</v>
      </c>
      <c r="L40" s="6">
        <v>95946.439999999988</v>
      </c>
      <c r="M40" s="6">
        <v>33392.880000000005</v>
      </c>
      <c r="N40" s="6">
        <v>0</v>
      </c>
      <c r="O40" s="6">
        <v>20035.72</v>
      </c>
      <c r="P40" s="6">
        <v>62425</v>
      </c>
      <c r="Q40" s="6">
        <v>0</v>
      </c>
      <c r="R40" s="6">
        <v>0</v>
      </c>
      <c r="S40" s="6">
        <v>26964.57</v>
      </c>
      <c r="T40" s="6">
        <v>7187.5</v>
      </c>
      <c r="U40" s="6">
        <v>343721.18</v>
      </c>
      <c r="V40" s="28">
        <v>276695.54989999998</v>
      </c>
      <c r="W40" s="31"/>
    </row>
    <row r="41" spans="1:23" ht="15.75" x14ac:dyDescent="0.25">
      <c r="A41" s="17" t="s">
        <v>26</v>
      </c>
      <c r="B41" s="17">
        <v>6</v>
      </c>
      <c r="C41" s="18" t="s">
        <v>70</v>
      </c>
      <c r="D41" s="17">
        <v>21</v>
      </c>
      <c r="E41" s="18" t="s">
        <v>70</v>
      </c>
      <c r="F41" s="6">
        <v>11222.95</v>
      </c>
      <c r="G41" s="3">
        <v>7100</v>
      </c>
      <c r="H41" s="3">
        <v>600</v>
      </c>
      <c r="I41" s="3">
        <v>3522.95</v>
      </c>
      <c r="J41" s="5">
        <v>50</v>
      </c>
      <c r="K41" s="6">
        <v>14200</v>
      </c>
      <c r="L41" s="3">
        <v>8875</v>
      </c>
      <c r="M41" s="3">
        <v>3195</v>
      </c>
      <c r="N41" s="3"/>
      <c r="O41" s="3">
        <v>2130</v>
      </c>
      <c r="P41" s="3"/>
      <c r="Q41" s="3"/>
      <c r="R41" s="3"/>
      <c r="S41" s="3"/>
      <c r="T41" s="3"/>
      <c r="U41" s="3">
        <v>25422.95</v>
      </c>
      <c r="V41" s="41">
        <v>20465.474750000001</v>
      </c>
      <c r="W41" s="31"/>
    </row>
    <row r="42" spans="1:23" ht="15.75" x14ac:dyDescent="0.25">
      <c r="A42" s="17" t="s">
        <v>26</v>
      </c>
      <c r="B42" s="17">
        <v>6</v>
      </c>
      <c r="C42" s="18" t="s">
        <v>71</v>
      </c>
      <c r="D42" s="17">
        <v>20</v>
      </c>
      <c r="E42" s="18" t="s">
        <v>71</v>
      </c>
      <c r="F42" s="6">
        <v>8144.76</v>
      </c>
      <c r="G42" s="3">
        <v>6761.9</v>
      </c>
      <c r="H42" s="3">
        <v>571.42999999999995</v>
      </c>
      <c r="I42" s="3">
        <v>811.43</v>
      </c>
      <c r="J42" s="5">
        <v>9</v>
      </c>
      <c r="K42" s="6">
        <v>13523.81</v>
      </c>
      <c r="L42" s="3">
        <v>8452.3799999999992</v>
      </c>
      <c r="M42" s="3">
        <v>3042.86</v>
      </c>
      <c r="N42" s="3"/>
      <c r="O42" s="3">
        <v>2028.57</v>
      </c>
      <c r="P42" s="3">
        <v>26302.1</v>
      </c>
      <c r="Q42" s="3"/>
      <c r="R42" s="3"/>
      <c r="S42" s="3">
        <v>2360.16</v>
      </c>
      <c r="T42" s="3"/>
      <c r="U42" s="3">
        <v>50330.83</v>
      </c>
      <c r="V42" s="41">
        <v>40516.318149999999</v>
      </c>
      <c r="W42" s="31"/>
    </row>
    <row r="43" spans="1:23" ht="15.75" x14ac:dyDescent="0.25">
      <c r="A43" s="17" t="s">
        <v>26</v>
      </c>
      <c r="B43" s="17">
        <v>6</v>
      </c>
      <c r="C43" s="18" t="s">
        <v>72</v>
      </c>
      <c r="D43" s="17">
        <v>5</v>
      </c>
      <c r="E43" s="18" t="s">
        <v>72</v>
      </c>
      <c r="F43" s="6">
        <v>2239.0600000000004</v>
      </c>
      <c r="G43" s="3">
        <v>1690.48</v>
      </c>
      <c r="H43" s="3">
        <v>142.86000000000001</v>
      </c>
      <c r="I43" s="3">
        <v>405.72</v>
      </c>
      <c r="J43" s="5">
        <v>24</v>
      </c>
      <c r="K43" s="6">
        <v>3380.9599999999996</v>
      </c>
      <c r="L43" s="3">
        <v>2113.1</v>
      </c>
      <c r="M43" s="3">
        <v>760.72</v>
      </c>
      <c r="N43" s="3"/>
      <c r="O43" s="3">
        <v>507.14</v>
      </c>
      <c r="P43" s="3"/>
      <c r="Q43" s="3"/>
      <c r="R43" s="3">
        <v>3995.45</v>
      </c>
      <c r="S43" s="3"/>
      <c r="T43" s="3"/>
      <c r="U43" s="3">
        <v>9615.4700000000012</v>
      </c>
      <c r="V43" s="41">
        <v>7740.4533500000007</v>
      </c>
      <c r="W43" s="31"/>
    </row>
    <row r="44" spans="1:23" ht="15.75" x14ac:dyDescent="0.25">
      <c r="A44" s="17" t="s">
        <v>26</v>
      </c>
      <c r="B44" s="17">
        <v>6</v>
      </c>
      <c r="C44" s="18" t="s">
        <v>80</v>
      </c>
      <c r="D44" s="61">
        <v>19</v>
      </c>
      <c r="E44" s="18" t="s">
        <v>80</v>
      </c>
      <c r="F44" s="6">
        <v>7454.3300000000008</v>
      </c>
      <c r="G44" s="3">
        <v>6423.81</v>
      </c>
      <c r="H44" s="11">
        <v>452.38</v>
      </c>
      <c r="I44" s="3">
        <v>578.14</v>
      </c>
      <c r="J44" s="10">
        <v>27</v>
      </c>
      <c r="K44" s="6">
        <v>12847.61</v>
      </c>
      <c r="L44" s="3">
        <v>8029.76</v>
      </c>
      <c r="M44" s="3">
        <v>2890.71</v>
      </c>
      <c r="N44" s="11"/>
      <c r="O44" s="3">
        <v>1927.14</v>
      </c>
      <c r="P44" s="11"/>
      <c r="Q44" s="11"/>
      <c r="R44" s="11"/>
      <c r="S44" s="11"/>
      <c r="T44" s="11"/>
      <c r="U44" s="3">
        <v>20301.940000000002</v>
      </c>
      <c r="V44" s="41">
        <v>16343.061700000002</v>
      </c>
      <c r="W44" s="31"/>
    </row>
    <row r="45" spans="1:23" ht="15.75" x14ac:dyDescent="0.25">
      <c r="A45" s="17" t="s">
        <v>26</v>
      </c>
      <c r="B45" s="17">
        <v>6</v>
      </c>
      <c r="C45" s="18" t="s">
        <v>74</v>
      </c>
      <c r="D45" s="17">
        <v>21</v>
      </c>
      <c r="E45" s="18" t="s">
        <v>74</v>
      </c>
      <c r="F45" s="6">
        <v>11350</v>
      </c>
      <c r="G45" s="3">
        <v>7100</v>
      </c>
      <c r="H45" s="3">
        <v>700</v>
      </c>
      <c r="I45" s="3">
        <v>3550</v>
      </c>
      <c r="J45" s="5">
        <v>50</v>
      </c>
      <c r="K45" s="6">
        <v>14200</v>
      </c>
      <c r="L45" s="3">
        <v>8875</v>
      </c>
      <c r="M45" s="3">
        <v>3195</v>
      </c>
      <c r="N45" s="3"/>
      <c r="O45" s="3">
        <v>2130</v>
      </c>
      <c r="P45" s="3"/>
      <c r="Q45" s="3"/>
      <c r="R45" s="3"/>
      <c r="S45" s="3"/>
      <c r="T45" s="3"/>
      <c r="U45" s="3">
        <v>25550</v>
      </c>
      <c r="V45" s="41">
        <v>20567.75</v>
      </c>
      <c r="W45" s="31"/>
    </row>
    <row r="46" spans="1:23" ht="16.5" customHeight="1" x14ac:dyDescent="0.25">
      <c r="A46" s="17" t="s">
        <v>26</v>
      </c>
      <c r="B46" s="17">
        <v>6</v>
      </c>
      <c r="C46" s="18" t="s">
        <v>75</v>
      </c>
      <c r="D46" s="17">
        <v>20</v>
      </c>
      <c r="E46" s="18" t="s">
        <v>75</v>
      </c>
      <c r="F46" s="6">
        <v>10619.039999999999</v>
      </c>
      <c r="G46" s="3">
        <v>6761.9</v>
      </c>
      <c r="H46" s="3">
        <v>476.19</v>
      </c>
      <c r="I46" s="3">
        <v>3380.95</v>
      </c>
      <c r="J46" s="5">
        <v>50</v>
      </c>
      <c r="K46" s="6">
        <v>13523.81</v>
      </c>
      <c r="L46" s="3">
        <v>8452.3799999999992</v>
      </c>
      <c r="M46" s="3">
        <v>3042.86</v>
      </c>
      <c r="N46" s="3"/>
      <c r="O46" s="3">
        <v>2028.57</v>
      </c>
      <c r="P46" s="3"/>
      <c r="Q46" s="3"/>
      <c r="R46" s="3"/>
      <c r="S46" s="3"/>
      <c r="T46" s="3"/>
      <c r="U46" s="3">
        <v>24142.85</v>
      </c>
      <c r="V46" s="41">
        <v>19434.99425</v>
      </c>
      <c r="W46" s="31"/>
    </row>
    <row r="47" spans="1:23" ht="15.75" x14ac:dyDescent="0.25">
      <c r="A47" s="17" t="s">
        <v>26</v>
      </c>
      <c r="B47" s="17">
        <v>6</v>
      </c>
      <c r="C47" s="18" t="s">
        <v>76</v>
      </c>
      <c r="D47" s="17">
        <v>20</v>
      </c>
      <c r="E47" s="18" t="s">
        <v>76</v>
      </c>
      <c r="F47" s="6">
        <v>9564.76</v>
      </c>
      <c r="G47" s="3">
        <v>6761.9</v>
      </c>
      <c r="H47" s="3">
        <v>571.42999999999995</v>
      </c>
      <c r="I47" s="3">
        <v>2231.4299999999998</v>
      </c>
      <c r="J47" s="5">
        <v>33</v>
      </c>
      <c r="K47" s="6">
        <v>13523.81</v>
      </c>
      <c r="L47" s="3">
        <v>8452.3799999999992</v>
      </c>
      <c r="M47" s="3">
        <v>3042.86</v>
      </c>
      <c r="N47" s="3"/>
      <c r="O47" s="3">
        <v>2028.57</v>
      </c>
      <c r="P47" s="3">
        <v>28433.9</v>
      </c>
      <c r="Q47" s="3"/>
      <c r="R47" s="3"/>
      <c r="S47" s="3">
        <v>891.84</v>
      </c>
      <c r="T47" s="3"/>
      <c r="U47" s="3">
        <v>52414.31</v>
      </c>
      <c r="V47" s="41">
        <v>42193.519549999997</v>
      </c>
      <c r="W47" s="31"/>
    </row>
    <row r="48" spans="1:23" ht="15.75" x14ac:dyDescent="0.25">
      <c r="A48" s="17" t="s">
        <v>26</v>
      </c>
      <c r="B48" s="59">
        <v>6</v>
      </c>
      <c r="C48" s="60" t="s">
        <v>77</v>
      </c>
      <c r="D48" s="24">
        <v>19</v>
      </c>
      <c r="E48" s="60" t="s">
        <v>77</v>
      </c>
      <c r="F48" s="6">
        <v>7647.05</v>
      </c>
      <c r="G48" s="3">
        <v>6423.81</v>
      </c>
      <c r="H48" s="11">
        <v>452.38</v>
      </c>
      <c r="I48" s="3">
        <v>770.86</v>
      </c>
      <c r="J48" s="24">
        <v>12</v>
      </c>
      <c r="K48" s="6">
        <v>16766.14</v>
      </c>
      <c r="L48" s="3">
        <v>11948.29</v>
      </c>
      <c r="M48" s="3">
        <v>2890.71</v>
      </c>
      <c r="N48" s="14"/>
      <c r="O48" s="3">
        <v>1927.14</v>
      </c>
      <c r="P48" s="11">
        <v>26202</v>
      </c>
      <c r="Q48" s="11"/>
      <c r="R48" s="11"/>
      <c r="S48" s="11">
        <v>3291.48</v>
      </c>
      <c r="T48" s="11"/>
      <c r="U48" s="3">
        <v>53906.670000000006</v>
      </c>
      <c r="V48" s="41">
        <v>43394.869350000008</v>
      </c>
      <c r="W48" s="31"/>
    </row>
    <row r="49" spans="1:24" ht="15.75" x14ac:dyDescent="0.25">
      <c r="A49" s="17" t="s">
        <v>26</v>
      </c>
      <c r="B49" s="59">
        <v>6</v>
      </c>
      <c r="C49" s="60" t="s">
        <v>78</v>
      </c>
      <c r="D49" s="24">
        <v>21</v>
      </c>
      <c r="E49" s="60" t="s">
        <v>78</v>
      </c>
      <c r="F49" s="6">
        <v>8878</v>
      </c>
      <c r="G49" s="3">
        <v>7100</v>
      </c>
      <c r="H49" s="11">
        <v>500</v>
      </c>
      <c r="I49" s="3">
        <v>1278</v>
      </c>
      <c r="J49" s="24">
        <v>18</v>
      </c>
      <c r="K49" s="6">
        <v>14200</v>
      </c>
      <c r="L49" s="3">
        <v>8875</v>
      </c>
      <c r="M49" s="3">
        <v>3195</v>
      </c>
      <c r="N49" s="14"/>
      <c r="O49" s="3">
        <v>2130</v>
      </c>
      <c r="P49" s="11"/>
      <c r="Q49" s="11"/>
      <c r="R49" s="11"/>
      <c r="S49" s="11"/>
      <c r="T49" s="11"/>
      <c r="U49" s="3">
        <v>23078</v>
      </c>
      <c r="V49" s="41">
        <v>18577.79</v>
      </c>
      <c r="W49" s="31"/>
    </row>
    <row r="50" spans="1:24" ht="15.75" x14ac:dyDescent="0.25">
      <c r="A50" s="17" t="s">
        <v>26</v>
      </c>
      <c r="B50" s="17">
        <v>6</v>
      </c>
      <c r="C50" s="18" t="s">
        <v>79</v>
      </c>
      <c r="D50" s="61">
        <v>21</v>
      </c>
      <c r="E50" s="18" t="s">
        <v>79</v>
      </c>
      <c r="F50" s="6">
        <v>11008</v>
      </c>
      <c r="G50" s="3">
        <v>7100</v>
      </c>
      <c r="H50" s="11">
        <v>500</v>
      </c>
      <c r="I50" s="3">
        <v>3408</v>
      </c>
      <c r="J50" s="10">
        <v>48</v>
      </c>
      <c r="K50" s="6">
        <v>14200</v>
      </c>
      <c r="L50" s="3">
        <v>8875</v>
      </c>
      <c r="M50" s="3">
        <v>3195</v>
      </c>
      <c r="N50" s="11"/>
      <c r="O50" s="3">
        <v>2130</v>
      </c>
      <c r="P50" s="11"/>
      <c r="Q50" s="11"/>
      <c r="R50" s="11"/>
      <c r="S50" s="11"/>
      <c r="T50" s="11"/>
      <c r="U50" s="3">
        <v>25208</v>
      </c>
      <c r="V50" s="41">
        <v>20292.439999999999</v>
      </c>
      <c r="W50" s="31"/>
    </row>
    <row r="51" spans="1:24" s="22" customFormat="1" ht="15.75" x14ac:dyDescent="0.25">
      <c r="A51" s="20" t="s">
        <v>7</v>
      </c>
      <c r="B51" s="20"/>
      <c r="C51" s="58"/>
      <c r="D51" s="21"/>
      <c r="E51" s="21"/>
      <c r="F51" s="6">
        <v>88127.950000000012</v>
      </c>
      <c r="G51" s="6">
        <v>63223.799999999996</v>
      </c>
      <c r="H51" s="6">
        <v>4966.67</v>
      </c>
      <c r="I51" s="6">
        <v>19937.480000000003</v>
      </c>
      <c r="J51" s="6"/>
      <c r="K51" s="6">
        <v>130366.14</v>
      </c>
      <c r="L51" s="6">
        <v>82948.289999999994</v>
      </c>
      <c r="M51" s="6">
        <v>28450.720000000001</v>
      </c>
      <c r="N51" s="6">
        <v>0</v>
      </c>
      <c r="O51" s="6">
        <v>18967.129999999997</v>
      </c>
      <c r="P51" s="6">
        <v>80938</v>
      </c>
      <c r="Q51" s="6">
        <v>0</v>
      </c>
      <c r="R51" s="6">
        <v>3995.45</v>
      </c>
      <c r="S51" s="6">
        <v>6543.48</v>
      </c>
      <c r="T51" s="6">
        <v>0</v>
      </c>
      <c r="U51" s="6">
        <v>309971.02</v>
      </c>
      <c r="V51" s="28">
        <v>249526.67110000001</v>
      </c>
      <c r="W51" s="31"/>
    </row>
    <row r="52" spans="1:24" ht="15.75" x14ac:dyDescent="0.25">
      <c r="A52" s="17"/>
      <c r="B52" s="17"/>
      <c r="C52" s="18"/>
      <c r="D52" s="61"/>
      <c r="E52" s="61"/>
      <c r="F52" s="6"/>
      <c r="G52" s="11"/>
      <c r="H52" s="3"/>
      <c r="I52" s="3"/>
      <c r="J52" s="3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41">
        <v>0</v>
      </c>
      <c r="W52" s="31"/>
    </row>
    <row r="53" spans="1:24" ht="1.5" customHeight="1" x14ac:dyDescent="0.25">
      <c r="A53" s="17" t="s">
        <v>27</v>
      </c>
      <c r="B53" s="17">
        <v>7</v>
      </c>
      <c r="C53" s="18"/>
      <c r="D53" s="61"/>
      <c r="E53" s="61"/>
      <c r="F53" s="6"/>
      <c r="G53" s="3"/>
      <c r="H53" s="3"/>
      <c r="I53" s="3"/>
      <c r="J53" s="5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41">
        <v>0</v>
      </c>
      <c r="W53" s="31"/>
    </row>
    <row r="54" spans="1:24" ht="15.75" hidden="1" x14ac:dyDescent="0.25">
      <c r="A54" s="17" t="s">
        <v>27</v>
      </c>
      <c r="B54" s="17">
        <v>7</v>
      </c>
      <c r="C54" s="18"/>
      <c r="D54" s="61"/>
      <c r="E54" s="61"/>
      <c r="F54" s="6"/>
      <c r="G54" s="3"/>
      <c r="H54" s="3"/>
      <c r="I54" s="3"/>
      <c r="J54" s="5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41">
        <v>0</v>
      </c>
      <c r="W54" s="31"/>
    </row>
    <row r="55" spans="1:24" ht="15.75" x14ac:dyDescent="0.25">
      <c r="A55" s="21" t="s">
        <v>28</v>
      </c>
      <c r="B55" s="21"/>
      <c r="C55" s="17"/>
      <c r="D55" s="21"/>
      <c r="E55" s="21"/>
      <c r="F55" s="6">
        <f>F13+F18+F28+F40+F51</f>
        <v>396554.88</v>
      </c>
      <c r="G55" s="6">
        <f>G13+G18+G28+G40+G51</f>
        <v>270771.42000000004</v>
      </c>
      <c r="H55" s="6">
        <f>H13+H18+H28+H40+H51</f>
        <v>20509.52</v>
      </c>
      <c r="I55" s="6">
        <f>I13+I18+I28+I40+I51</f>
        <v>105273.94</v>
      </c>
      <c r="J55" s="6">
        <v>0</v>
      </c>
      <c r="K55" s="6">
        <f>K13+K18+K28+K40+K51</f>
        <v>613214.77</v>
      </c>
      <c r="L55" s="6">
        <f>L13+L18+L28+L40+L51</f>
        <v>389876.37999999995</v>
      </c>
      <c r="M55" s="6">
        <f>M13+M18+M28+M40+M51</f>
        <v>145894.1</v>
      </c>
      <c r="N55" s="6">
        <v>0</v>
      </c>
      <c r="O55" s="6">
        <f>O13+O18+O28+O40+O51</f>
        <v>77444.290000000008</v>
      </c>
      <c r="P55" s="6">
        <f>P28+P40+P51</f>
        <v>221480.82</v>
      </c>
      <c r="Q55" s="6">
        <f>Q28</f>
        <v>33899.58</v>
      </c>
      <c r="R55" s="6">
        <f>R18+R51</f>
        <v>8157.7</v>
      </c>
      <c r="S55" s="6">
        <f>S13+S18+S28+S40+S51</f>
        <v>91554.96</v>
      </c>
      <c r="T55" s="6">
        <f>T13+T28+T40</f>
        <v>41824.600000000006</v>
      </c>
      <c r="U55" s="6">
        <f>U13+U18+U28+U40+U51</f>
        <v>1406687.31</v>
      </c>
      <c r="V55" s="28">
        <v>1132026.0817500001</v>
      </c>
      <c r="W55" s="31"/>
      <c r="X55" s="1"/>
    </row>
    <row r="56" spans="1:24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3"/>
      <c r="T56" s="23"/>
      <c r="U56" s="13"/>
    </row>
    <row r="57" spans="1:24" x14ac:dyDescent="0.25">
      <c r="U57" s="1"/>
    </row>
    <row r="58" spans="1:24" ht="20.25" x14ac:dyDescent="0.3">
      <c r="A58" s="33"/>
      <c r="B58" s="33"/>
      <c r="C58" s="38"/>
      <c r="D58" s="38"/>
      <c r="E58" s="38"/>
      <c r="F58" s="38"/>
      <c r="H58" s="38"/>
      <c r="I58" s="34"/>
      <c r="J58" s="34"/>
      <c r="K58" s="34"/>
      <c r="P58" s="80"/>
      <c r="Q58" s="80"/>
      <c r="R58" s="80"/>
      <c r="S58" s="44"/>
    </row>
    <row r="59" spans="1:24" ht="20.25" x14ac:dyDescent="0.3">
      <c r="A59" s="34"/>
      <c r="B59" s="34"/>
      <c r="C59" s="39"/>
      <c r="D59" s="39"/>
      <c r="E59" s="39"/>
      <c r="F59" s="39"/>
      <c r="H59" s="39"/>
      <c r="I59" s="34"/>
      <c r="J59" s="34"/>
      <c r="K59" s="34"/>
      <c r="P59" s="34"/>
      <c r="Q59" s="34"/>
      <c r="R59" s="34"/>
      <c r="S59" s="44"/>
    </row>
    <row r="60" spans="1:24" ht="20.25" x14ac:dyDescent="0.3">
      <c r="A60" s="34"/>
      <c r="B60" s="34"/>
      <c r="C60" s="37"/>
      <c r="D60" s="37"/>
      <c r="E60" s="37"/>
      <c r="F60" s="37"/>
      <c r="H60" s="37"/>
      <c r="I60" s="34"/>
      <c r="J60" s="34"/>
      <c r="K60" s="34"/>
      <c r="P60" s="34"/>
      <c r="Q60" s="34"/>
      <c r="R60" s="34"/>
      <c r="S60" s="40"/>
    </row>
    <row r="61" spans="1:24" ht="18.75" x14ac:dyDescent="0.3">
      <c r="A61" s="33"/>
      <c r="B61" s="33"/>
      <c r="C61" s="38"/>
      <c r="D61" s="38"/>
      <c r="E61" s="38"/>
      <c r="F61" s="38"/>
      <c r="H61" s="38"/>
      <c r="P61" s="81"/>
      <c r="Q61" s="81"/>
      <c r="R61" s="81"/>
      <c r="S61" s="44"/>
    </row>
  </sheetData>
  <mergeCells count="22">
    <mergeCell ref="A5:A7"/>
    <mergeCell ref="B5:B7"/>
    <mergeCell ref="C5:C7"/>
    <mergeCell ref="D5:D7"/>
    <mergeCell ref="R5:R7"/>
    <mergeCell ref="P6:P7"/>
    <mergeCell ref="Q6:Q7"/>
    <mergeCell ref="F6:F7"/>
    <mergeCell ref="G6:G7"/>
    <mergeCell ref="H6:H7"/>
    <mergeCell ref="K6:K7"/>
    <mergeCell ref="L6:L7"/>
    <mergeCell ref="G2:S3"/>
    <mergeCell ref="V5:V7"/>
    <mergeCell ref="P58:R58"/>
    <mergeCell ref="P61:R61"/>
    <mergeCell ref="T5:T7"/>
    <mergeCell ref="U5:U7"/>
    <mergeCell ref="M6:M7"/>
    <mergeCell ref="N6:N7"/>
    <mergeCell ref="O6:O7"/>
    <mergeCell ref="S5:S7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12</vt:i4>
      </vt:variant>
    </vt:vector>
  </HeadingPairs>
  <TitlesOfParts>
    <vt:vector size="24" baseType="lpstr">
      <vt:lpstr>Січень 2023</vt:lpstr>
      <vt:lpstr>Лютий 2023</vt:lpstr>
      <vt:lpstr>Березень 2023</vt:lpstr>
      <vt:lpstr>Квітень 2023</vt:lpstr>
      <vt:lpstr>Травень 2023</vt:lpstr>
      <vt:lpstr>Червень 2023</vt:lpstr>
      <vt:lpstr>Липень 2023</vt:lpstr>
      <vt:lpstr>Серпень 2023</vt:lpstr>
      <vt:lpstr>Вересень 2023</vt:lpstr>
      <vt:lpstr>Жовтень 2023</vt:lpstr>
      <vt:lpstr>Листопад 2023</vt:lpstr>
      <vt:lpstr>Грудень 2023</vt:lpstr>
      <vt:lpstr>'Березень 2023'!Область_друку</vt:lpstr>
      <vt:lpstr>'Вересень 2023'!Область_друку</vt:lpstr>
      <vt:lpstr>'Грудень 2023'!Область_друку</vt:lpstr>
      <vt:lpstr>'Жовтень 2023'!Область_друку</vt:lpstr>
      <vt:lpstr>'Квітень 2023'!Область_друку</vt:lpstr>
      <vt:lpstr>'Липень 2023'!Область_друку</vt:lpstr>
      <vt:lpstr>'Листопад 2023'!Область_друку</vt:lpstr>
      <vt:lpstr>'Лютий 2023'!Область_друку</vt:lpstr>
      <vt:lpstr>'Серпень 2023'!Область_друку</vt:lpstr>
      <vt:lpstr>'Січень 2023'!Область_друку</vt:lpstr>
      <vt:lpstr>'Травень 2023'!Область_друку</vt:lpstr>
      <vt:lpstr>'Червень 2023'!Область_друку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2026-03-16T12:48:44Z</dcterms:modified>
</cp:coreProperties>
</file>